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КЛАССИК'!$B$22:$I$23</definedName>
    <definedName name="_xlnm.Print_Area" localSheetId="0">'ВС 26.04 КЛАССИК'!$A$1:$K$46</definedName>
  </definedNames>
  <calcPr calcId="144525"/>
</workbook>
</file>

<file path=xl/calcChain.xml><?xml version="1.0" encoding="utf-8"?>
<calcChain xmlns="http://schemas.openxmlformats.org/spreadsheetml/2006/main">
  <c r="I43" i="127" l="1"/>
  <c r="E43" i="127"/>
  <c r="A43" i="127"/>
  <c r="K35" i="127"/>
  <c r="H35" i="127"/>
  <c r="K34" i="127"/>
  <c r="H34" i="127"/>
  <c r="K33" i="127"/>
  <c r="H33" i="127"/>
  <c r="K32" i="127"/>
  <c r="H32" i="127"/>
  <c r="K31" i="127"/>
  <c r="K30" i="127"/>
  <c r="K29" i="127"/>
  <c r="H31" i="127" l="1"/>
  <c r="H30" i="127" s="1"/>
</calcChain>
</file>

<file path=xl/sharedStrings.xml><?xml version="1.0" encoding="utf-8"?>
<sst xmlns="http://schemas.openxmlformats.org/spreadsheetml/2006/main" count="86" uniqueCount="81">
  <si>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</si>
  <si>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</si>
  <si>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</si>
  <si>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</si>
  <si>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</si>
  <si>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</si>
  <si>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</si>
  <si>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</si>
  <si>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</si>
  <si>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</si>
  <si>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</si>
  <si>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</si>
  <si>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</si>
  <si>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</si>
  <si>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</si>
  <si>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</si>
  <si>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</si>
  <si>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</si>
  <si>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</si>
  <si>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</si>
  <si>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</si>
  <si>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</si>
  <si>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</si>
  <si>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</si>
  <si>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</si>
  <si>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</si>
  <si>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</si>
  <si>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</si>
  <si>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</si>
  <si>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</si>
  <si>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</si>
  <si>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</si>
  <si>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</si>
  <si>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</si>
  <si>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</si>
  <si>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</si>
  <si>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</si>
  <si>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</si>
  <si>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</si>
  <si>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</si>
  <si>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</si>
  <si>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</si>
  <si>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</si>
  <si>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</si>
  <si>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</si>
  <si>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</si>
  <si>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</si>
  <si>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</si>
  <si>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</si>
  <si>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</si>
  <si>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</si>
  <si>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</si>
  <si>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</si>
  <si>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</si>
  <si>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</si>
  <si>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</si>
  <si>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</si>
  <si>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3 м</t>
  </si>
  <si>
    <t>БУКОВА О.Ю.(IК, г. Пенза)</t>
  </si>
  <si>
    <t>372 м</t>
  </si>
  <si>
    <t>Девушки 15-16 лет</t>
  </si>
  <si>
    <t>МЕЖРЕГИОНАЛЬНЫЕ СОРЕВНОВАНИЯ (ППФО)</t>
  </si>
  <si>
    <t>ДАТА ПРОВЕДЕНИЯ: 06 июня 2025г.</t>
  </si>
  <si>
    <t>№ ЕКП 2025: 2008580018030590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</si>
  <si>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30м </t>
    </r>
  </si>
  <si>
    <t>ПЕРВЕНСТВО ПРИВОЛЖСКОГО ФЕДЕРАЛЬНОГО ОКРУГА</t>
  </si>
  <si>
    <t>64</t>
  </si>
  <si>
    <t>10091230807</t>
  </si>
  <si>
    <t>Молоткова Злата Андреевна</t>
  </si>
  <si>
    <t>25.02.2010</t>
  </si>
  <si>
    <t>Мордовия</t>
  </si>
  <si>
    <t>62</t>
  </si>
  <si>
    <t>10091228884</t>
  </si>
  <si>
    <t>Кураленко Варвара Николаевна</t>
  </si>
  <si>
    <t>15.09.2010</t>
  </si>
  <si>
    <t>58</t>
  </si>
  <si>
    <t>10101513312</t>
  </si>
  <si>
    <t>Князева Анна Павловна</t>
  </si>
  <si>
    <t>09.06.2010</t>
  </si>
  <si>
    <t>Пензенская обл.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</si>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</sst>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  <font>
      <b/>
      <sz val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0" fontId="16" fillId="2" borderId="40" xfId="8" applyFont="1" applyFill="1" applyBorder="1" applyAlignment="1">
      <alignment vertical="center" wrapText="1"/>
    </xf>
    <xf numFmtId="14" fontId="16" fillId="2" borderId="40" xfId="8" applyNumberFormat="1" applyFont="1" applyFill="1" applyBorder="1" applyAlignment="1">
      <alignment vertical="center" wrapText="1"/>
    </xf>
    <xf numFmtId="14" fontId="16" fillId="2" borderId="37" xfId="8" applyNumberFormat="1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vertical="center" wrapText="1"/>
    </xf>
    <xf numFmtId="0" fontId="8" fillId="0" borderId="22" xfId="2" applyFont="1" applyBorder="1" applyAlignment="1">
      <alignment vertical="center"/>
    </xf>
    <xf numFmtId="1" fontId="8" fillId="0" borderId="39" xfId="2" applyNumberFormat="1" applyFont="1" applyBorder="1" applyAlignment="1">
      <alignment horizontal="center" vertical="center"/>
    </xf>
    <xf numFmtId="1" fontId="8" fillId="0" borderId="38" xfId="2" applyNumberFormat="1" applyFont="1" applyBorder="1" applyAlignment="1">
      <alignment horizontal="center" vertical="center"/>
    </xf>
    <xf numFmtId="14" fontId="16" fillId="2" borderId="0" xfId="8" applyNumberFormat="1" applyFont="1" applyFill="1" applyBorder="1" applyAlignment="1">
      <alignment horizontal="center" vertical="center" wrapText="1"/>
    </xf>
    <xf numFmtId="0" fontId="16" fillId="2" borderId="43" xfId="2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23" fillId="0" borderId="28" xfId="0" applyFont="1" applyFill="1" applyBorder="1" applyAlignment="1">
      <alignment horizont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2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657226</xdr:colOff>
      <xdr:row>0</xdr:row>
      <xdr:rowOff>0</xdr:rowOff>
    </xdr:from>
    <xdr:to>
      <xdr:col>10</xdr:col>
      <xdr:colOff>1216027</xdr:colOff>
      <xdr:row>3</xdr:row>
      <xdr:rowOff>208559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6" y="0"/>
          <a:ext cx="13684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13" zoomScaleNormal="100" zoomScaleSheetLayoutView="100" workbookViewId="0">
      <selection activeCell="G24" sqref="G24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3.664062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11.33203125" style="31" customWidth="1"/>
    <col min="9" max="9" width="12.33203125" style="31" customWidth="1"/>
    <col min="10" max="10" width="12.109375" style="2" customWidth="1"/>
    <col min="11" max="11" width="18.6640625" style="2" customWidth="1"/>
  </cols>
  <sheetData>
    <row r="1" spans="1:11" ht="21" x14ac:dyDescent="0.25">
      <c r="A1" s="104" t="s">
        <v>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x14ac:dyDescent="0.25">
      <c r="A2" s="104" t="s">
        <v>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x14ac:dyDescent="0.25">
      <c r="A3" s="104" t="s">
        <v>52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21" x14ac:dyDescent="0.25">
      <c r="A4" s="104" t="s">
        <v>53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21" x14ac:dyDescent="0.25">
      <c r="A5" s="104" t="s">
        <v>54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ht="23.4" x14ac:dyDescent="0.25">
      <c r="A6" s="114" t="s">
        <v>65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11" ht="28.8" hidden="1" x14ac:dyDescent="0.25">
      <c r="A7" s="105" t="s">
        <v>61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21" x14ac:dyDescent="0.25">
      <c r="A8" s="106" t="s">
        <v>11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21.6" thickBot="1" x14ac:dyDescent="0.3">
      <c r="A9" s="107" t="s">
        <v>24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18.600000000000001" thickTop="1" x14ac:dyDescent="0.25">
      <c r="A10" s="108" t="s">
        <v>16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10"/>
    </row>
    <row r="11" spans="1:11" ht="18" x14ac:dyDescent="0.25">
      <c r="A11" s="111" t="s">
        <v>45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3"/>
    </row>
    <row r="12" spans="1:11" ht="18" x14ac:dyDescent="0.25">
      <c r="A12" s="111" t="s">
        <v>60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3"/>
    </row>
    <row r="13" spans="1:11" ht="21" x14ac:dyDescent="0.25">
      <c r="A13" s="101" t="s">
        <v>24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3"/>
    </row>
    <row r="14" spans="1:11" ht="15.6" x14ac:dyDescent="0.25">
      <c r="A14" s="99" t="s">
        <v>55</v>
      </c>
      <c r="B14" s="100"/>
      <c r="C14" s="100"/>
      <c r="D14" s="100"/>
      <c r="E14" s="3"/>
      <c r="F14" s="97" t="s">
        <v>64</v>
      </c>
      <c r="G14" s="97"/>
      <c r="H14" s="16"/>
      <c r="I14" s="16"/>
      <c r="J14" s="4"/>
      <c r="K14" s="5" t="s">
        <v>50</v>
      </c>
    </row>
    <row r="15" spans="1:11" ht="15.6" x14ac:dyDescent="0.25">
      <c r="A15" s="123" t="s">
        <v>62</v>
      </c>
      <c r="B15" s="124"/>
      <c r="C15" s="124"/>
      <c r="D15" s="124"/>
      <c r="E15" s="6"/>
      <c r="F15" s="41" t="s">
        <v>56</v>
      </c>
      <c r="G15" s="41"/>
      <c r="H15" s="17"/>
      <c r="I15" s="17"/>
      <c r="J15" s="7"/>
      <c r="K15" s="8" t="s">
        <v>63</v>
      </c>
    </row>
    <row r="16" spans="1:11" ht="14.4" x14ac:dyDescent="0.25">
      <c r="A16" s="125" t="s">
        <v>6</v>
      </c>
      <c r="B16" s="126"/>
      <c r="C16" s="126"/>
      <c r="D16" s="126"/>
      <c r="E16" s="126"/>
      <c r="F16" s="126"/>
      <c r="G16" s="127"/>
      <c r="H16" s="128" t="s">
        <v>0</v>
      </c>
      <c r="I16" s="129"/>
      <c r="J16" s="129"/>
      <c r="K16" s="130"/>
    </row>
    <row r="17" spans="1:11" ht="14.4" x14ac:dyDescent="0.25">
      <c r="A17" s="18" t="s">
        <v>12</v>
      </c>
      <c r="B17" s="9"/>
      <c r="C17" s="9"/>
      <c r="D17" s="19"/>
      <c r="E17" s="20"/>
      <c r="F17" s="19"/>
      <c r="G17" s="10" t="s">
        <v>49</v>
      </c>
      <c r="H17" s="54" t="s">
        <v>29</v>
      </c>
      <c r="I17" s="55"/>
      <c r="J17" s="55"/>
      <c r="K17" s="56"/>
    </row>
    <row r="18" spans="1:11" ht="14.4" x14ac:dyDescent="0.25">
      <c r="A18" s="18" t="s">
        <v>13</v>
      </c>
      <c r="B18" s="9"/>
      <c r="C18" s="9"/>
      <c r="D18" s="10"/>
      <c r="E18" s="40"/>
      <c r="F18" s="21"/>
      <c r="G18" s="57" t="s">
        <v>51</v>
      </c>
      <c r="H18" s="54" t="s">
        <v>31</v>
      </c>
      <c r="I18" s="55"/>
      <c r="J18" s="55"/>
      <c r="K18" s="75" t="s">
        <v>57</v>
      </c>
    </row>
    <row r="19" spans="1:11" ht="14.4" x14ac:dyDescent="0.25">
      <c r="A19" s="18" t="s">
        <v>14</v>
      </c>
      <c r="B19" s="9"/>
      <c r="C19" s="9"/>
      <c r="D19" s="10"/>
      <c r="E19" s="40"/>
      <c r="F19" s="21"/>
      <c r="G19" s="57" t="s">
        <v>58</v>
      </c>
      <c r="H19" s="54" t="s">
        <v>32</v>
      </c>
      <c r="I19" s="55"/>
      <c r="J19" s="55"/>
      <c r="K19" s="75" t="s">
        <v>59</v>
      </c>
    </row>
    <row r="20" spans="1:11" ht="15" thickBot="1" x14ac:dyDescent="0.3">
      <c r="A20" s="18" t="s">
        <v>10</v>
      </c>
      <c r="B20" s="42"/>
      <c r="C20" s="42"/>
      <c r="D20" s="21"/>
      <c r="F20" s="44"/>
      <c r="G20" s="58" t="s">
        <v>80</v>
      </c>
      <c r="H20" s="43" t="s">
        <v>30</v>
      </c>
      <c r="I20" s="59"/>
      <c r="J20" s="39"/>
      <c r="K20" s="76">
        <v>1</v>
      </c>
    </row>
    <row r="21" spans="1:11" ht="15" thickTop="1" thickBot="1" x14ac:dyDescent="0.3">
      <c r="A21" s="12"/>
      <c r="B21" s="11"/>
      <c r="C21" s="11"/>
      <c r="D21" s="12"/>
      <c r="E21" s="13"/>
      <c r="F21" s="12"/>
      <c r="G21" s="91"/>
      <c r="H21" s="22"/>
      <c r="I21" s="22"/>
      <c r="J21" s="12"/>
      <c r="K21" s="12"/>
    </row>
    <row r="22" spans="1:11" ht="28.2" customHeight="1" thickTop="1" x14ac:dyDescent="0.25">
      <c r="A22" s="82" t="s">
        <v>4</v>
      </c>
      <c r="B22" s="83" t="s">
        <v>8</v>
      </c>
      <c r="C22" s="83" t="s">
        <v>23</v>
      </c>
      <c r="D22" s="83" t="s">
        <v>1</v>
      </c>
      <c r="E22" s="84" t="s">
        <v>22</v>
      </c>
      <c r="F22" s="85" t="s">
        <v>5</v>
      </c>
      <c r="G22" s="86" t="s">
        <v>26</v>
      </c>
      <c r="H22" s="139" t="s">
        <v>38</v>
      </c>
      <c r="I22" s="140"/>
      <c r="J22" s="135" t="s">
        <v>18</v>
      </c>
      <c r="K22" s="137" t="s">
        <v>9</v>
      </c>
    </row>
    <row r="23" spans="1:11" ht="13.95" customHeight="1" thickBot="1" x14ac:dyDescent="0.3">
      <c r="A23" s="95"/>
      <c r="B23" s="87"/>
      <c r="C23" s="87"/>
      <c r="D23" s="87"/>
      <c r="E23" s="88"/>
      <c r="F23" s="90"/>
      <c r="G23" s="87"/>
      <c r="H23" s="94"/>
      <c r="I23" s="89"/>
      <c r="J23" s="136"/>
      <c r="K23" s="138"/>
    </row>
    <row r="24" spans="1:11" ht="15.6" x14ac:dyDescent="0.3">
      <c r="A24" s="98">
        <v>1</v>
      </c>
      <c r="B24" s="98" t="s">
        <v>66</v>
      </c>
      <c r="C24" s="98" t="s">
        <v>67</v>
      </c>
      <c r="D24" s="98" t="s">
        <v>68</v>
      </c>
      <c r="E24" s="98" t="s">
        <v>69</v>
      </c>
      <c r="F24" s="98" t="s">
        <v>20</v>
      </c>
      <c r="G24" s="98" t="s">
        <v>70</v>
      </c>
      <c r="H24" s="96"/>
      <c r="I24" s="93"/>
      <c r="J24" s="77"/>
      <c r="K24" s="78"/>
    </row>
    <row r="25" spans="1:11" ht="15.6" x14ac:dyDescent="0.3">
      <c r="A25" s="98">
        <v>2</v>
      </c>
      <c r="B25" s="98" t="s">
        <v>71</v>
      </c>
      <c r="C25" s="98" t="s">
        <v>72</v>
      </c>
      <c r="D25" s="98" t="s">
        <v>73</v>
      </c>
      <c r="E25" s="98" t="s">
        <v>74</v>
      </c>
      <c r="F25" s="98" t="s">
        <v>46</v>
      </c>
      <c r="G25" s="98" t="s">
        <v>70</v>
      </c>
      <c r="H25" s="96"/>
      <c r="I25" s="92"/>
      <c r="J25" s="77"/>
      <c r="K25" s="78"/>
    </row>
    <row r="26" spans="1:11" ht="15.6" x14ac:dyDescent="0.3">
      <c r="A26" s="98">
        <v>3</v>
      </c>
      <c r="B26" s="98" t="s">
        <v>75</v>
      </c>
      <c r="C26" s="98" t="s">
        <v>76</v>
      </c>
      <c r="D26" s="98" t="s">
        <v>77</v>
      </c>
      <c r="E26" s="98" t="s">
        <v>78</v>
      </c>
      <c r="F26" s="98" t="s">
        <v>46</v>
      </c>
      <c r="G26" s="98" t="s">
        <v>79</v>
      </c>
      <c r="H26" s="96"/>
      <c r="I26" s="92"/>
      <c r="J26" s="77"/>
      <c r="K26" s="78"/>
    </row>
    <row r="27" spans="1:11" ht="16.2" thickBot="1" x14ac:dyDescent="0.35">
      <c r="A27" s="23"/>
      <c r="B27" s="24"/>
      <c r="C27" s="24"/>
      <c r="D27" s="1"/>
      <c r="E27" s="25"/>
      <c r="F27" s="15"/>
      <c r="G27" s="15"/>
      <c r="H27" s="26"/>
      <c r="I27" s="26"/>
      <c r="J27" s="27"/>
      <c r="K27" s="27"/>
    </row>
    <row r="28" spans="1:11" ht="15" thickTop="1" x14ac:dyDescent="0.25">
      <c r="A28" s="131" t="s">
        <v>3</v>
      </c>
      <c r="B28" s="132"/>
      <c r="C28" s="132"/>
      <c r="D28" s="132"/>
      <c r="E28" s="53"/>
      <c r="F28" s="53"/>
      <c r="G28" s="133" t="s">
        <v>25</v>
      </c>
      <c r="H28" s="133"/>
      <c r="I28" s="132"/>
      <c r="J28" s="133"/>
      <c r="K28" s="134"/>
    </row>
    <row r="29" spans="1:11" x14ac:dyDescent="0.25">
      <c r="A29" s="67" t="s">
        <v>33</v>
      </c>
      <c r="B29" s="21"/>
      <c r="C29" s="21"/>
      <c r="D29" s="68"/>
      <c r="E29" s="29"/>
      <c r="F29" s="65"/>
      <c r="G29" s="28" t="s">
        <v>21</v>
      </c>
      <c r="H29" s="61">
        <v>1</v>
      </c>
      <c r="I29" s="71"/>
      <c r="J29" s="45" t="s">
        <v>19</v>
      </c>
      <c r="K29" s="74">
        <f>COUNTIF(F24:F26,"ЗМС")</f>
        <v>0</v>
      </c>
    </row>
    <row r="30" spans="1:11" x14ac:dyDescent="0.25">
      <c r="A30" s="67" t="s">
        <v>34</v>
      </c>
      <c r="B30" s="21"/>
      <c r="C30" s="21"/>
      <c r="D30" s="68"/>
      <c r="E30" s="2"/>
      <c r="F30" s="66"/>
      <c r="G30" s="30" t="s">
        <v>43</v>
      </c>
      <c r="H30" s="60">
        <f>H31+H34</f>
        <v>3</v>
      </c>
      <c r="I30" s="63"/>
      <c r="J30" s="45" t="s">
        <v>15</v>
      </c>
      <c r="K30" s="74">
        <f>COUNTIF(F24:F26,"МСМК")</f>
        <v>0</v>
      </c>
    </row>
    <row r="31" spans="1:11" x14ac:dyDescent="0.25">
      <c r="A31" s="67" t="s">
        <v>35</v>
      </c>
      <c r="B31" s="21"/>
      <c r="C31" s="21"/>
      <c r="D31" s="68"/>
      <c r="E31" s="2"/>
      <c r="F31" s="66"/>
      <c r="G31" s="30" t="s">
        <v>44</v>
      </c>
      <c r="H31" s="60">
        <f>H32+H33+H35</f>
        <v>3</v>
      </c>
      <c r="I31" s="63"/>
      <c r="J31" s="45" t="s">
        <v>17</v>
      </c>
      <c r="K31" s="74">
        <f>COUNTIF(F24:F26,"МС")</f>
        <v>0</v>
      </c>
    </row>
    <row r="32" spans="1:11" x14ac:dyDescent="0.25">
      <c r="A32" s="67" t="s">
        <v>36</v>
      </c>
      <c r="B32" s="21"/>
      <c r="C32" s="21"/>
      <c r="D32" s="68"/>
      <c r="E32" s="2"/>
      <c r="F32" s="66"/>
      <c r="G32" s="30" t="s">
        <v>39</v>
      </c>
      <c r="H32" s="61">
        <f>COUNT(A24:A26)</f>
        <v>3</v>
      </c>
      <c r="I32" s="62"/>
      <c r="J32" s="45" t="s">
        <v>20</v>
      </c>
      <c r="K32" s="74">
        <f>COUNTIF(F24:F26,"КМС")</f>
        <v>1</v>
      </c>
    </row>
    <row r="33" spans="1:11" x14ac:dyDescent="0.25">
      <c r="A33" s="67"/>
      <c r="B33" s="21"/>
      <c r="C33" s="21"/>
      <c r="D33" s="68"/>
      <c r="E33" s="2"/>
      <c r="F33" s="66"/>
      <c r="G33" s="30" t="s">
        <v>40</v>
      </c>
      <c r="H33" s="61">
        <f>COUNTIF(A24:A26,"НФ")</f>
        <v>0</v>
      </c>
      <c r="I33" s="62"/>
      <c r="J33" s="81" t="s">
        <v>46</v>
      </c>
      <c r="K33" s="74">
        <f>COUNTIF(F24:F26,"1 сп.р.")</f>
        <v>2</v>
      </c>
    </row>
    <row r="34" spans="1:11" x14ac:dyDescent="0.25">
      <c r="A34" s="67"/>
      <c r="B34" s="21"/>
      <c r="C34" s="21"/>
      <c r="D34" s="68"/>
      <c r="E34" s="2"/>
      <c r="F34" s="66"/>
      <c r="G34" s="30" t="s">
        <v>41</v>
      </c>
      <c r="H34" s="46">
        <f>COUNTIF(A24:A26,"НС")</f>
        <v>0</v>
      </c>
      <c r="I34" s="64"/>
      <c r="J34" s="80" t="s">
        <v>48</v>
      </c>
      <c r="K34" s="74">
        <f>COUNTIF(F24:F26,"2 сп.р.")</f>
        <v>0</v>
      </c>
    </row>
    <row r="35" spans="1:11" x14ac:dyDescent="0.25">
      <c r="A35" s="67"/>
      <c r="B35" s="21"/>
      <c r="C35" s="21"/>
      <c r="D35" s="68"/>
      <c r="E35" s="32"/>
      <c r="F35" s="72"/>
      <c r="G35" s="30" t="s">
        <v>42</v>
      </c>
      <c r="H35" s="46">
        <f>COUNTIF(A24:A26,"ДСКВ")</f>
        <v>0</v>
      </c>
      <c r="I35" s="73"/>
      <c r="J35" s="79" t="s">
        <v>47</v>
      </c>
      <c r="K35" s="74">
        <f>COUNTIF(F24:F26,"3 сп.р.")</f>
        <v>0</v>
      </c>
    </row>
    <row r="36" spans="1:11" x14ac:dyDescent="0.25">
      <c r="A36" s="33"/>
      <c r="K36" s="34"/>
    </row>
    <row r="37" spans="1:11" ht="15.6" x14ac:dyDescent="0.25">
      <c r="A37" s="116" t="s">
        <v>2</v>
      </c>
      <c r="B37" s="117"/>
      <c r="C37" s="117"/>
      <c r="D37" s="117"/>
      <c r="E37" s="118" t="s">
        <v>7</v>
      </c>
      <c r="F37" s="118"/>
      <c r="G37" s="118"/>
      <c r="H37" s="118"/>
      <c r="I37" s="118" t="s">
        <v>37</v>
      </c>
      <c r="J37" s="118"/>
      <c r="K37" s="119"/>
    </row>
    <row r="38" spans="1:11" x14ac:dyDescent="0.25">
      <c r="A38" s="33"/>
      <c r="B38" s="2"/>
      <c r="C38" s="2"/>
      <c r="E38" s="2"/>
      <c r="F38" s="29"/>
      <c r="G38" s="29"/>
      <c r="H38" s="29"/>
      <c r="I38" s="29"/>
      <c r="J38" s="29"/>
      <c r="K38" s="38"/>
    </row>
    <row r="39" spans="1:11" x14ac:dyDescent="0.25">
      <c r="A39" s="35"/>
      <c r="D39" s="36"/>
      <c r="E39" s="69"/>
      <c r="F39" s="36"/>
      <c r="G39" s="36"/>
      <c r="H39" s="70"/>
      <c r="I39" s="70"/>
      <c r="J39" s="36"/>
      <c r="K39" s="37"/>
    </row>
    <row r="40" spans="1:11" x14ac:dyDescent="0.25">
      <c r="A40" s="35"/>
      <c r="D40" s="36"/>
      <c r="E40" s="69"/>
      <c r="F40" s="36"/>
      <c r="G40" s="36"/>
      <c r="H40" s="70"/>
      <c r="I40" s="70"/>
      <c r="J40" s="36"/>
      <c r="K40" s="37"/>
    </row>
    <row r="41" spans="1:11" x14ac:dyDescent="0.25">
      <c r="A41" s="35"/>
      <c r="D41" s="36"/>
      <c r="E41" s="69"/>
      <c r="F41" s="36"/>
      <c r="G41" s="36"/>
      <c r="H41" s="70"/>
      <c r="I41" s="70"/>
      <c r="J41" s="36"/>
      <c r="K41" s="37"/>
    </row>
    <row r="42" spans="1:11" x14ac:dyDescent="0.25">
      <c r="A42" s="35"/>
      <c r="D42" s="36"/>
      <c r="E42" s="69"/>
      <c r="F42" s="36"/>
      <c r="G42" s="36"/>
      <c r="H42" s="70"/>
      <c r="I42" s="70"/>
      <c r="J42" s="36"/>
      <c r="K42" s="37"/>
    </row>
    <row r="43" spans="1:11" ht="16.2" thickBot="1" x14ac:dyDescent="0.3">
      <c r="A43" s="120" t="str">
        <f>G19</f>
        <v>БУКОВА О.Ю.(IК, г. Пенза)</v>
      </c>
      <c r="B43" s="121"/>
      <c r="C43" s="121"/>
      <c r="D43" s="121"/>
      <c r="E43" s="121" t="str">
        <f>G18</f>
        <v>БОЯРОВ В.В. (ВК, г. Саранск)</v>
      </c>
      <c r="F43" s="121"/>
      <c r="G43" s="121"/>
      <c r="H43" s="121"/>
      <c r="I43" s="121" t="str">
        <f>G20</f>
        <v>МЯГКОВ А.О. (IК, г. Саранск)</v>
      </c>
      <c r="J43" s="121"/>
      <c r="K43" s="122"/>
    </row>
    <row r="44" spans="1:11" ht="14.4" thickTop="1" x14ac:dyDescent="0.25"/>
    <row r="45" spans="1:11" ht="18" x14ac:dyDescent="0.25">
      <c r="A45" s="49"/>
      <c r="B45" s="50"/>
      <c r="C45" s="50"/>
      <c r="D45" s="49"/>
      <c r="E45" s="51"/>
      <c r="F45" s="49"/>
      <c r="G45" s="49"/>
      <c r="H45" s="52"/>
      <c r="I45" s="52"/>
      <c r="J45" s="49"/>
      <c r="K45" s="49"/>
    </row>
    <row r="46" spans="1:11" ht="21" x14ac:dyDescent="0.25">
      <c r="A46" s="47"/>
      <c r="B46" s="47"/>
      <c r="C46" s="48"/>
      <c r="D46" s="115"/>
      <c r="E46" s="115"/>
      <c r="F46" s="115"/>
      <c r="G46" s="115"/>
    </row>
    <row r="47" spans="1:11" ht="18" x14ac:dyDescent="0.25">
      <c r="D47" s="49"/>
    </row>
  </sheetData>
  <autoFilter ref="B22:I23">
    <filterColumn colId="6" showButton="0"/>
  </autoFilter>
  <mergeCells count="29">
    <mergeCell ref="A15:D15"/>
    <mergeCell ref="A16:G16"/>
    <mergeCell ref="H16:K16"/>
    <mergeCell ref="A28:D28"/>
    <mergeCell ref="G28:K28"/>
    <mergeCell ref="J22:J23"/>
    <mergeCell ref="K22:K23"/>
    <mergeCell ref="H22:I22"/>
    <mergeCell ref="D46:G46"/>
    <mergeCell ref="A37:D37"/>
    <mergeCell ref="E37:H37"/>
    <mergeCell ref="I37:K37"/>
    <mergeCell ref="A43:D43"/>
    <mergeCell ref="E43:H43"/>
    <mergeCell ref="I43:K43"/>
    <mergeCell ref="A14:D14"/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 26.04 КЛАССИК</vt:lpstr>
      <vt:lpstr>'ВС 26.04 КЛАССИК'!Область_печати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2025-06-06T13:03:52Z</cp:lastPrinted>
  <dcterms:created xsi:type="dcterms:W3CDTF">1996-10-08T23:32:33Z</dcterms:created>
  <dcterms:modified xsi:type="dcterms:W3CDTF">2025-06-06T13:03:57Z</dcterms:modified>
</cp:coreProperties>
</file>