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08AF1AA9-540C-4AE3-957C-399B8FCA2165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ейрин" sheetId="100" r:id="rId1"/>
  </sheets>
  <definedNames>
    <definedName name="_xlnm.Print_Area" localSheetId="0">кейрин!$A$1:$I$74</definedName>
  </definedNames>
  <calcPr calcId="191029"/>
</workbook>
</file>

<file path=xl/calcChain.xml><?xml version="1.0" encoding="utf-8"?>
<calcChain xmlns="http://schemas.openxmlformats.org/spreadsheetml/2006/main">
  <c r="H74" i="100" l="1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<sst xmlns="http://schemas.openxmlformats.org/spreadsheetml/2006/main" count="97" uniqueCount="83">
  <si>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</si>
  <si>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</si>
  <si>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</si>
  <si>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</si>
  <si>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</si>
  <si>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</si>
  <si>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</si>
  <si>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</si>
  <si>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</si>
  <si>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</si>
  <si>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</si>
  <si>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</si>
  <si>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</si>
  <si>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</si>
  <si>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</si>
  <si>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</si>
  <si>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</si>
  <si>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</si>
  <si>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</si>
  <si>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</si>
  <si>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</si>
  <si>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</si>
  <si>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</si>
  <si>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</si>
  <si>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</si>
  <si>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</si>
  <si>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</si>
  <si>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</si>
  <si>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</si>
  <si>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</si>
  <si>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</si>
  <si>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</si>
  <si>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</si>
  <si>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</si>
  <si>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</si>
  <si>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</si>
  <si>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</si>
  <si>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</si>
  <si>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</si>
  <si>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Санкт-Петербург</t>
  </si>
  <si>
    <t>СУДЬЯ НА ФИНИШЕ</t>
  </si>
  <si>
    <t>ДЛИНА ТРЕКА: 333 м</t>
  </si>
  <si>
    <t>НАЧАЛО ГОНКИ:</t>
  </si>
  <si>
    <t>ОКОНЧАНИЕ ГОНКИ:</t>
  </si>
  <si>
    <t>Температура:</t>
  </si>
  <si>
    <t>Осадки:</t>
  </si>
  <si>
    <t>Москва</t>
  </si>
  <si>
    <t>Тульская область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</si>
  <si>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</si>
  <si>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</si>
  <si>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</si>
  <si>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</si>
  <si>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трек - спринт</t>
  </si>
  <si>
    <t>МЕСТО ПРОВЕДЕНИЯ: г. Тула</t>
  </si>
  <si>
    <t>ДАТА ПРОВЕДЕНИЯ: 20 Мая 2023 года</t>
  </si>
  <si>
    <t>№ ВРВС: 0080431611Я</t>
  </si>
  <si>
    <t>№ ЕКП 2023: 21025</t>
  </si>
  <si>
    <t>НАЗВАНИЕ ТРАССЫ / РЕГ. НОМЕР: велотрек "Арсенал" г.Тула</t>
  </si>
  <si>
    <t>ПОКРЫТИЕ ТРЕКА: цемент</t>
  </si>
  <si>
    <t>ДИСТАНЦИЯ: ДЛИНА КРУГА/КРУГОВ 1,665 0,333/2</t>
  </si>
  <si>
    <t>Афанасьева Е.А. (ВК, Свердловская область)</t>
  </si>
  <si>
    <t>Валова А.С. (ВК, Санкт-Петербург)</t>
  </si>
  <si>
    <t>Максимова Е.Г. (ВК, Тульская область)</t>
  </si>
  <si>
    <t>Иран</t>
  </si>
  <si>
    <t>Юниорки 17-18 лет</t>
  </si>
  <si>
    <t>11.03.2006</t>
  </si>
  <si>
    <t>ЕВЛАНОВА Екатерина</t>
  </si>
  <si>
    <t xml:space="preserve">БЕЛЯЕВА Анна </t>
  </si>
  <si>
    <t>АРТЕМОВА Вера</t>
  </si>
  <si>
    <t>ЛЕОНИЧЕВА Елизавета</t>
  </si>
  <si>
    <t>ЕФИМОВА Виктория</t>
  </si>
  <si>
    <t>БЕССОНОВА София</t>
  </si>
  <si>
    <t>ИМИНОВА Камила</t>
  </si>
  <si>
    <t>ВАСИЛЕНКО Владислава</t>
  </si>
  <si>
    <t xml:space="preserve">ГУЦА Дарья </t>
  </si>
  <si>
    <t>СМИРНОВА Анна</t>
  </si>
  <si>
    <t xml:space="preserve">МАЙСУРАДЗЕ Лия </t>
  </si>
  <si>
    <t>КУЗЬМИНА Каролина</t>
  </si>
  <si>
    <t>КОЗЛОВА Карина</t>
  </si>
  <si>
    <t>Фатеме Аббаси</t>
  </si>
  <si>
    <t>Екта Голамрезай</t>
  </si>
  <si>
    <t>БРАГИНА Анастасия</t>
  </si>
  <si>
    <t>Ростовская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</si>
</sst>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2</xdr:row>
      <xdr:rowOff>217714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2</xdr:row>
      <xdr:rowOff>249116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260588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8</xdr:col>
      <xdr:colOff>200968</xdr:colOff>
      <xdr:row>0</xdr:row>
      <xdr:rowOff>95208</xdr:rowOff>
    </xdr:from>
    <xdr:to>
      <xdr:col>8</xdr:col>
      <xdr:colOff>690323</xdr:colOff>
      <xdr:row>3</xdr:row>
      <xdr:rowOff>117315</xdr:rowOff>
    </xdr:to>
    <xdr:pic>
      <xdr:nvPicPr>
        <xdr:cNvPr id="8" name="Picture 55">
          <a:extLst>
            <a:ext uri="{FF2B5EF4-FFF2-40B4-BE49-F238E27FC236}">
              <a16:creationId xmlns:a16="http://schemas.microsoft.com/office/drawing/2014/main" id="{68195B8A-0802-489B-B1A0-4569D2DA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8248" y="95208"/>
          <a:ext cx="489355" cy="82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803868</xdr:colOff>
      <xdr:row>68</xdr:row>
      <xdr:rowOff>58616</xdr:rowOff>
    </xdr:from>
    <xdr:to>
      <xdr:col>4</xdr:col>
      <xdr:colOff>107434</xdr:colOff>
      <xdr:row>72</xdr:row>
      <xdr:rowOff>117231</xdr:rowOff>
    </xdr:to>
    <xdr:pic>
      <xdr:nvPicPr>
        <xdr:cNvPr id="9" name="Рисунок 3">
          <a:extLst>
            <a:ext uri="{FF2B5EF4-FFF2-40B4-BE49-F238E27FC236}">
              <a16:creationId xmlns:a16="http://schemas.microsoft.com/office/drawing/2014/main" id="{F1D8AC15-D5C1-4B92-B54E-722E533A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176" y="13908594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1113692</xdr:colOff>
      <xdr:row>68</xdr:row>
      <xdr:rowOff>167473</xdr:rowOff>
    </xdr:from>
    <xdr:to>
      <xdr:col>6</xdr:col>
      <xdr:colOff>573258</xdr:colOff>
      <xdr:row>72</xdr:row>
      <xdr:rowOff>88928</xdr:rowOff>
    </xdr:to>
    <xdr:pic>
      <xdr:nvPicPr>
        <xdr:cNvPr id="10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E6B28B2B-595B-49D4-BA3B-1166C47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494" y="14017451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854109</xdr:colOff>
      <xdr:row>65</xdr:row>
      <xdr:rowOff>33495</xdr:rowOff>
    </xdr:from>
    <xdr:to>
      <xdr:col>8</xdr:col>
      <xdr:colOff>127195</xdr:colOff>
      <xdr:row>75</xdr:row>
      <xdr:rowOff>42622</xdr:rowOff>
    </xdr:to>
    <xdr:pic>
      <xdr:nvPicPr>
        <xdr:cNvPr id="11" name="Рисунок 10" descr="C:\Users\Judge\Desktop\Максимова.jpg">
          <a:extLst>
            <a:ext uri="{FF2B5EF4-FFF2-40B4-BE49-F238E27FC236}">
              <a16:creationId xmlns:a16="http://schemas.microsoft.com/office/drawing/2014/main" id="{73487FBF-B499-42F7-9ED2-A8345E06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3318" y="13473165"/>
          <a:ext cx="83058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view="pageBreakPreview" topLeftCell="A11" zoomScale="91" zoomScaleNormal="91" zoomScaleSheetLayoutView="91" workbookViewId="0">
      <selection activeCell="G36" sqref="G36"/>
    </sheetView>
  </sheetViews>
  <sheetFormatPr defaultColWidth="8.88671875" defaultRowHeight="13.2" x14ac:dyDescent="0.25"/>
  <cols>
    <col min="1" max="1" width="6.88671875" customWidth="1"/>
    <col min="2" max="2" width="8.109375" customWidth="1"/>
    <col min="3" max="3" width="13.33203125" customWidth="1"/>
    <col min="4" max="4" width="22.6640625" customWidth="1"/>
    <col min="5" max="5" width="11.109375" customWidth="1"/>
    <col min="6" max="6" width="19.6640625" customWidth="1"/>
    <col min="7" max="7" width="22" customWidth="1"/>
    <col min="8" max="8" width="22.6640625" customWidth="1"/>
    <col min="9" max="9" width="17.33203125" customWidth="1"/>
  </cols>
  <sheetData>
    <row r="1" spans="1:9" ht="23.4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</row>
    <row r="2" spans="1:9" ht="23.4" x14ac:dyDescent="0.25">
      <c r="A2" s="113" t="s">
        <v>9</v>
      </c>
      <c r="B2" s="113"/>
      <c r="C2" s="113"/>
      <c r="D2" s="113"/>
      <c r="E2" s="113"/>
      <c r="F2" s="113"/>
      <c r="G2" s="113"/>
      <c r="H2" s="113"/>
      <c r="I2" s="113"/>
    </row>
    <row r="3" spans="1:9" ht="23.4" x14ac:dyDescent="0.25">
      <c r="A3" s="113" t="s">
        <v>49</v>
      </c>
      <c r="B3" s="113"/>
      <c r="C3" s="113"/>
      <c r="D3" s="113"/>
      <c r="E3" s="113"/>
      <c r="F3" s="113"/>
      <c r="G3" s="113"/>
      <c r="H3" s="113"/>
      <c r="I3" s="113"/>
    </row>
    <row r="4" spans="1:9" ht="21" x14ac:dyDescent="0.25">
      <c r="A4" s="114"/>
      <c r="B4" s="114"/>
      <c r="C4" s="114"/>
      <c r="D4" s="114"/>
      <c r="E4" s="114"/>
      <c r="F4" s="114"/>
      <c r="G4" s="114"/>
      <c r="H4" s="114"/>
      <c r="I4" s="114"/>
    </row>
    <row r="5" spans="1:9" ht="6.75" customHeight="1" x14ac:dyDescent="0.25">
      <c r="A5" s="79" t="s">
        <v>34</v>
      </c>
      <c r="B5" s="79"/>
      <c r="C5" s="79"/>
      <c r="D5" s="79"/>
      <c r="E5" s="79"/>
      <c r="F5" s="79"/>
      <c r="G5" s="79"/>
      <c r="H5" s="79"/>
      <c r="I5" s="79"/>
    </row>
    <row r="6" spans="1:9" ht="25.5" customHeight="1" x14ac:dyDescent="0.25">
      <c r="A6" s="88" t="s">
        <v>50</v>
      </c>
      <c r="B6" s="88"/>
      <c r="C6" s="88"/>
      <c r="D6" s="88"/>
      <c r="E6" s="88"/>
      <c r="F6" s="88"/>
      <c r="G6" s="88"/>
      <c r="H6" s="88"/>
      <c r="I6" s="88"/>
    </row>
    <row r="7" spans="1:9" ht="15" customHeight="1" x14ac:dyDescent="0.25">
      <c r="A7" s="88" t="s">
        <v>51</v>
      </c>
      <c r="B7" s="88"/>
      <c r="C7" s="88"/>
      <c r="D7" s="88"/>
      <c r="E7" s="88"/>
      <c r="F7" s="88"/>
      <c r="G7" s="88"/>
      <c r="H7" s="88"/>
      <c r="I7" s="88"/>
    </row>
    <row r="8" spans="1:9" ht="8.25" customHeight="1" thickBot="1" x14ac:dyDescent="0.3">
      <c r="A8" s="89"/>
      <c r="B8" s="89"/>
      <c r="C8" s="89"/>
      <c r="D8" s="89"/>
      <c r="E8" s="89"/>
      <c r="F8" s="89"/>
      <c r="G8" s="89"/>
      <c r="H8" s="89"/>
      <c r="I8" s="89"/>
    </row>
    <row r="9" spans="1:9" ht="18.600000000000001" thickTop="1" x14ac:dyDescent="0.25">
      <c r="A9" s="90" t="s">
        <v>19</v>
      </c>
      <c r="B9" s="91"/>
      <c r="C9" s="91"/>
      <c r="D9" s="91"/>
      <c r="E9" s="91"/>
      <c r="F9" s="91"/>
      <c r="G9" s="91"/>
      <c r="H9" s="91"/>
      <c r="I9" s="92"/>
    </row>
    <row r="10" spans="1:9" ht="18" x14ac:dyDescent="0.25">
      <c r="A10" s="93" t="s">
        <v>52</v>
      </c>
      <c r="B10" s="94"/>
      <c r="C10" s="94"/>
      <c r="D10" s="94"/>
      <c r="E10" s="94"/>
      <c r="F10" s="94"/>
      <c r="G10" s="94"/>
      <c r="H10" s="94"/>
      <c r="I10" s="95"/>
    </row>
    <row r="11" spans="1:9" ht="15.75" customHeight="1" x14ac:dyDescent="0.25">
      <c r="A11" s="96" t="s">
        <v>64</v>
      </c>
      <c r="B11" s="97"/>
      <c r="C11" s="97"/>
      <c r="D11" s="97"/>
      <c r="E11" s="97"/>
      <c r="F11" s="97"/>
      <c r="G11" s="97"/>
      <c r="H11" s="97"/>
      <c r="I11" s="98"/>
    </row>
    <row r="12" spans="1:9" ht="8.25" customHeight="1" x14ac:dyDescent="0.25">
      <c r="A12" s="99" t="s">
        <v>34</v>
      </c>
      <c r="B12" s="100"/>
      <c r="C12" s="100"/>
      <c r="D12" s="100"/>
      <c r="E12" s="100"/>
      <c r="F12" s="100"/>
      <c r="G12" s="100"/>
      <c r="H12" s="100"/>
      <c r="I12" s="101"/>
    </row>
    <row r="13" spans="1:9" ht="15.6" x14ac:dyDescent="0.25">
      <c r="A13" s="102" t="s">
        <v>53</v>
      </c>
      <c r="B13" s="103"/>
      <c r="C13" s="103"/>
      <c r="D13" s="103"/>
      <c r="E13" s="15"/>
      <c r="F13" s="1"/>
      <c r="G13" s="32" t="s">
        <v>42</v>
      </c>
      <c r="H13" s="28"/>
      <c r="I13" s="8" t="s">
        <v>55</v>
      </c>
    </row>
    <row r="14" spans="1:9" ht="15.6" x14ac:dyDescent="0.25">
      <c r="A14" s="104" t="s">
        <v>54</v>
      </c>
      <c r="B14" s="105"/>
      <c r="C14" s="105"/>
      <c r="D14" s="105"/>
      <c r="E14" s="16"/>
      <c r="F14" s="2"/>
      <c r="G14" s="49" t="s">
        <v>43</v>
      </c>
      <c r="H14" s="29"/>
      <c r="I14" s="9" t="s">
        <v>56</v>
      </c>
    </row>
    <row r="15" spans="1:9" ht="14.4" x14ac:dyDescent="0.25">
      <c r="A15" s="106" t="s">
        <v>8</v>
      </c>
      <c r="B15" s="107"/>
      <c r="C15" s="107"/>
      <c r="D15" s="107"/>
      <c r="E15" s="107"/>
      <c r="F15" s="107"/>
      <c r="G15" s="108"/>
      <c r="H15" s="109" t="s">
        <v>0</v>
      </c>
      <c r="I15" s="110"/>
    </row>
    <row r="16" spans="1:9" ht="23.25" customHeight="1" x14ac:dyDescent="0.25">
      <c r="A16" s="19" t="s">
        <v>15</v>
      </c>
      <c r="B16" s="20"/>
      <c r="C16" s="20"/>
      <c r="D16" s="21"/>
      <c r="E16" s="4" t="s">
        <v>34</v>
      </c>
      <c r="F16" s="21"/>
      <c r="G16" s="4"/>
      <c r="H16" s="111" t="s">
        <v>57</v>
      </c>
      <c r="I16" s="112"/>
    </row>
    <row r="17" spans="1:9" ht="14.4" x14ac:dyDescent="0.25">
      <c r="A17" s="19" t="s">
        <v>16</v>
      </c>
      <c r="B17" s="20"/>
      <c r="C17" s="20"/>
      <c r="D17" s="4"/>
      <c r="E17" s="17"/>
      <c r="F17" s="21"/>
      <c r="G17" s="50" t="s">
        <v>60</v>
      </c>
      <c r="H17" s="86" t="s">
        <v>58</v>
      </c>
      <c r="I17" s="87"/>
    </row>
    <row r="18" spans="1:9" ht="14.4" x14ac:dyDescent="0.25">
      <c r="A18" s="19" t="s">
        <v>17</v>
      </c>
      <c r="B18" s="20"/>
      <c r="C18" s="20"/>
      <c r="D18" s="4"/>
      <c r="E18" s="17"/>
      <c r="F18" s="21"/>
      <c r="G18" s="50" t="s">
        <v>61</v>
      </c>
      <c r="H18" s="86" t="s">
        <v>41</v>
      </c>
      <c r="I18" s="87"/>
    </row>
    <row r="19" spans="1:9" ht="15" thickBot="1" x14ac:dyDescent="0.3">
      <c r="A19" s="67" t="s">
        <v>14</v>
      </c>
      <c r="B19" s="64"/>
      <c r="C19" s="64"/>
      <c r="D19" s="68"/>
      <c r="E19" s="30"/>
      <c r="F19" s="68"/>
      <c r="G19" s="50" t="s">
        <v>62</v>
      </c>
      <c r="H19" s="69" t="s">
        <v>59</v>
      </c>
      <c r="I19" s="70"/>
    </row>
    <row r="20" spans="1:9" ht="8.25" customHeight="1" thickTop="1" thickBot="1" x14ac:dyDescent="0.3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5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5">
      <c r="A22" s="33">
        <v>1</v>
      </c>
      <c r="B22" s="34">
        <v>32</v>
      </c>
      <c r="C22" s="34">
        <v>10091970532</v>
      </c>
      <c r="D22" s="37" t="s">
        <v>66</v>
      </c>
      <c r="E22" s="71">
        <v>39047</v>
      </c>
      <c r="F22" s="34"/>
      <c r="G22" s="52" t="s">
        <v>47</v>
      </c>
      <c r="H22" s="53"/>
      <c r="I22" s="63"/>
    </row>
    <row r="23" spans="1:9" ht="16.5" customHeight="1" x14ac:dyDescent="0.25">
      <c r="A23" s="33">
        <v>2</v>
      </c>
      <c r="B23" s="34">
        <v>5</v>
      </c>
      <c r="C23" s="34">
        <v>10128589850</v>
      </c>
      <c r="D23" s="37" t="s">
        <v>67</v>
      </c>
      <c r="E23" s="71">
        <v>38965</v>
      </c>
      <c r="F23" s="34"/>
      <c r="G23" s="52" t="s">
        <v>39</v>
      </c>
      <c r="H23" s="53"/>
      <c r="I23" s="63"/>
    </row>
    <row r="24" spans="1:9" ht="16.5" customHeight="1" x14ac:dyDescent="0.25">
      <c r="A24" s="33">
        <v>3</v>
      </c>
      <c r="B24" s="34">
        <v>17</v>
      </c>
      <c r="C24" s="34">
        <v>10102050650</v>
      </c>
      <c r="D24" s="37" t="s">
        <v>68</v>
      </c>
      <c r="E24" s="71">
        <v>38399</v>
      </c>
      <c r="F24" s="34"/>
      <c r="G24" s="52" t="s">
        <v>46</v>
      </c>
      <c r="H24" s="53"/>
      <c r="I24" s="63"/>
    </row>
    <row r="25" spans="1:9" ht="16.5" customHeight="1" x14ac:dyDescent="0.25">
      <c r="A25" s="33">
        <v>4</v>
      </c>
      <c r="B25" s="34">
        <v>7</v>
      </c>
      <c r="C25" s="34">
        <v>10101686292</v>
      </c>
      <c r="D25" s="37" t="s">
        <v>69</v>
      </c>
      <c r="E25" s="71">
        <v>38378</v>
      </c>
      <c r="F25" s="34"/>
      <c r="G25" s="52" t="s">
        <v>39</v>
      </c>
      <c r="H25" s="53"/>
      <c r="I25" s="63"/>
    </row>
    <row r="26" spans="1:9" ht="16.5" customHeight="1" x14ac:dyDescent="0.25">
      <c r="A26" s="33">
        <v>5</v>
      </c>
      <c r="B26" s="34">
        <v>6</v>
      </c>
      <c r="C26" s="34">
        <v>10115496163</v>
      </c>
      <c r="D26" s="37" t="s">
        <v>70</v>
      </c>
      <c r="E26" s="71">
        <v>38895</v>
      </c>
      <c r="F26" s="34"/>
      <c r="G26" s="52" t="s">
        <v>39</v>
      </c>
      <c r="H26" s="53"/>
      <c r="I26" s="63"/>
    </row>
    <row r="27" spans="1:9" ht="16.5" customHeight="1" x14ac:dyDescent="0.25">
      <c r="A27" s="33">
        <v>6</v>
      </c>
      <c r="B27" s="34">
        <v>34</v>
      </c>
      <c r="C27" s="34">
        <v>10090442679</v>
      </c>
      <c r="D27" s="37" t="s">
        <v>71</v>
      </c>
      <c r="E27" s="71">
        <v>38772</v>
      </c>
      <c r="F27" s="34"/>
      <c r="G27" s="52" t="s">
        <v>47</v>
      </c>
      <c r="H27" s="53"/>
      <c r="I27" s="63"/>
    </row>
    <row r="28" spans="1:9" ht="16.5" customHeight="1" x14ac:dyDescent="0.25">
      <c r="A28" s="33">
        <v>7</v>
      </c>
      <c r="B28" s="34">
        <v>3</v>
      </c>
      <c r="C28" s="34">
        <v>10090420653</v>
      </c>
      <c r="D28" s="37" t="s">
        <v>72</v>
      </c>
      <c r="E28" s="71">
        <v>38763</v>
      </c>
      <c r="F28" s="34"/>
      <c r="G28" s="52" t="s">
        <v>39</v>
      </c>
      <c r="H28" s="53"/>
      <c r="I28" s="63"/>
    </row>
    <row r="29" spans="1:9" ht="16.5" customHeight="1" x14ac:dyDescent="0.25">
      <c r="A29" s="33">
        <v>8</v>
      </c>
      <c r="B29" s="34">
        <v>35</v>
      </c>
      <c r="C29" s="34">
        <v>10100041841</v>
      </c>
      <c r="D29" s="37" t="s">
        <v>73</v>
      </c>
      <c r="E29" s="71">
        <v>39082</v>
      </c>
      <c r="F29" s="34"/>
      <c r="G29" s="52" t="s">
        <v>47</v>
      </c>
      <c r="H29" s="53"/>
      <c r="I29" s="63"/>
    </row>
    <row r="30" spans="1:9" ht="16.5" customHeight="1" x14ac:dyDescent="0.25">
      <c r="A30" s="33">
        <v>9</v>
      </c>
      <c r="B30" s="34">
        <v>4</v>
      </c>
      <c r="C30" s="34">
        <v>10091971239</v>
      </c>
      <c r="D30" s="37" t="s">
        <v>74</v>
      </c>
      <c r="E30" s="71">
        <v>38975</v>
      </c>
      <c r="F30" s="34"/>
      <c r="G30" s="52" t="s">
        <v>39</v>
      </c>
      <c r="H30" s="53"/>
      <c r="I30" s="63"/>
    </row>
    <row r="31" spans="1:9" ht="16.5" customHeight="1" x14ac:dyDescent="0.25">
      <c r="A31" s="33">
        <v>10</v>
      </c>
      <c r="B31" s="34">
        <v>30</v>
      </c>
      <c r="C31" s="34">
        <v>10083844154</v>
      </c>
      <c r="D31" s="37" t="s">
        <v>75</v>
      </c>
      <c r="E31" s="71">
        <v>39353</v>
      </c>
      <c r="F31" s="34"/>
      <c r="G31" s="52" t="s">
        <v>46</v>
      </c>
      <c r="H31" s="53"/>
      <c r="I31" s="63"/>
    </row>
    <row r="32" spans="1:9" ht="16.5" customHeight="1" x14ac:dyDescent="0.25">
      <c r="A32" s="33">
        <v>11</v>
      </c>
      <c r="B32" s="34">
        <v>22</v>
      </c>
      <c r="C32" s="34">
        <v>10077621303</v>
      </c>
      <c r="D32" s="37" t="s">
        <v>76</v>
      </c>
      <c r="E32" s="71">
        <v>38665</v>
      </c>
      <c r="F32" s="34"/>
      <c r="G32" s="52" t="s">
        <v>82</v>
      </c>
      <c r="H32" s="53"/>
      <c r="I32" s="63"/>
    </row>
    <row r="33" spans="1:9" ht="20.25" customHeight="1" x14ac:dyDescent="0.25">
      <c r="A33" s="33">
        <v>12</v>
      </c>
      <c r="B33" s="34">
        <v>37</v>
      </c>
      <c r="C33" s="34">
        <v>10131329088</v>
      </c>
      <c r="D33" s="37" t="s">
        <v>77</v>
      </c>
      <c r="E33" s="71">
        <v>39170</v>
      </c>
      <c r="F33" s="34"/>
      <c r="G33" s="52" t="s">
        <v>47</v>
      </c>
      <c r="H33" s="53"/>
      <c r="I33" s="63"/>
    </row>
    <row r="34" spans="1:9" ht="16.5" customHeight="1" x14ac:dyDescent="0.25">
      <c r="A34" s="33">
        <v>13</v>
      </c>
      <c r="B34" s="34">
        <v>24</v>
      </c>
      <c r="C34" s="34">
        <v>10091139564</v>
      </c>
      <c r="D34" s="37" t="s">
        <v>78</v>
      </c>
      <c r="E34" s="71" t="s">
        <v>65</v>
      </c>
      <c r="F34" s="34"/>
      <c r="G34" s="52" t="s">
        <v>39</v>
      </c>
      <c r="H34" s="53"/>
      <c r="I34" s="63"/>
    </row>
    <row r="35" spans="1:9" ht="16.5" customHeight="1" x14ac:dyDescent="0.25">
      <c r="A35" s="33">
        <v>14</v>
      </c>
      <c r="B35" s="34">
        <v>56</v>
      </c>
      <c r="C35" s="34">
        <v>10118973413</v>
      </c>
      <c r="D35" s="37" t="s">
        <v>79</v>
      </c>
      <c r="E35" s="71">
        <v>38557</v>
      </c>
      <c r="F35" s="34"/>
      <c r="G35" s="52" t="s">
        <v>63</v>
      </c>
      <c r="H35" s="53"/>
      <c r="I35" s="63"/>
    </row>
    <row r="36" spans="1:9" ht="16.5" customHeight="1" x14ac:dyDescent="0.25">
      <c r="A36" s="33">
        <v>15</v>
      </c>
      <c r="B36" s="34">
        <v>55</v>
      </c>
      <c r="C36" s="34">
        <v>10120915837</v>
      </c>
      <c r="D36" s="37" t="s">
        <v>80</v>
      </c>
      <c r="E36" s="71">
        <v>38903</v>
      </c>
      <c r="F36" s="34"/>
      <c r="G36" s="52" t="s">
        <v>63</v>
      </c>
      <c r="H36" s="53"/>
      <c r="I36" s="63"/>
    </row>
    <row r="37" spans="1:9" ht="16.5" customHeight="1" thickBot="1" x14ac:dyDescent="0.3">
      <c r="A37" s="33">
        <v>16</v>
      </c>
      <c r="B37" s="34">
        <v>38</v>
      </c>
      <c r="C37" s="34">
        <v>10142398610</v>
      </c>
      <c r="D37" s="37" t="s">
        <v>81</v>
      </c>
      <c r="E37" s="71">
        <v>39028</v>
      </c>
      <c r="F37" s="34"/>
      <c r="G37" s="52" t="s">
        <v>47</v>
      </c>
      <c r="H37" s="53"/>
      <c r="I37" s="63"/>
    </row>
    <row r="38" spans="1:9" ht="16.5" hidden="1" customHeight="1" x14ac:dyDescent="0.25">
      <c r="A38" s="33"/>
      <c r="B38" s="34"/>
      <c r="C38" s="34"/>
      <c r="D38" s="37"/>
      <c r="E38" s="71"/>
      <c r="F38" s="34"/>
      <c r="G38" s="52"/>
      <c r="H38" s="53"/>
      <c r="I38" s="63"/>
    </row>
    <row r="39" spans="1:9" ht="16.5" hidden="1" customHeight="1" x14ac:dyDescent="0.25">
      <c r="A39" s="33"/>
      <c r="B39" s="34"/>
      <c r="C39" s="34"/>
      <c r="D39" s="37"/>
      <c r="E39" s="34"/>
      <c r="F39" s="34"/>
      <c r="G39" s="52"/>
      <c r="H39" s="53"/>
      <c r="I39" s="63"/>
    </row>
    <row r="40" spans="1:9" ht="16.5" hidden="1" customHeight="1" x14ac:dyDescent="0.25">
      <c r="A40" s="33"/>
      <c r="B40" s="34"/>
      <c r="C40" s="34"/>
      <c r="D40" s="37"/>
      <c r="E40" s="34"/>
      <c r="F40" s="34"/>
      <c r="G40" s="52"/>
      <c r="H40" s="53"/>
      <c r="I40" s="63"/>
    </row>
    <row r="41" spans="1:9" ht="16.5" hidden="1" customHeight="1" x14ac:dyDescent="0.25">
      <c r="A41" s="33"/>
      <c r="B41" s="34"/>
      <c r="C41" s="34"/>
      <c r="D41" s="37"/>
      <c r="E41" s="34"/>
      <c r="F41" s="34"/>
      <c r="G41" s="52"/>
      <c r="H41" s="53"/>
      <c r="I41" s="63"/>
    </row>
    <row r="42" spans="1:9" ht="16.5" hidden="1" customHeight="1" x14ac:dyDescent="0.25">
      <c r="A42" s="33"/>
      <c r="B42" s="34"/>
      <c r="C42" s="34"/>
      <c r="D42" s="37"/>
      <c r="E42" s="34"/>
      <c r="F42" s="34"/>
      <c r="G42" s="52"/>
      <c r="H42" s="53"/>
      <c r="I42" s="63"/>
    </row>
    <row r="43" spans="1:9" ht="16.5" hidden="1" customHeight="1" x14ac:dyDescent="0.25">
      <c r="A43" s="33"/>
      <c r="B43" s="34"/>
      <c r="C43" s="34"/>
      <c r="D43" s="37"/>
      <c r="E43" s="34"/>
      <c r="F43" s="34"/>
      <c r="G43" s="52"/>
      <c r="H43" s="53"/>
      <c r="I43" s="63"/>
    </row>
    <row r="44" spans="1:9" ht="16.5" hidden="1" customHeight="1" x14ac:dyDescent="0.25">
      <c r="A44" s="33"/>
      <c r="B44" s="34"/>
      <c r="C44" s="34"/>
      <c r="D44" s="37"/>
      <c r="E44" s="34"/>
      <c r="F44" s="34"/>
      <c r="G44" s="52"/>
      <c r="H44" s="53"/>
      <c r="I44" s="63"/>
    </row>
    <row r="45" spans="1:9" ht="16.5" hidden="1" customHeight="1" x14ac:dyDescent="0.25">
      <c r="A45" s="33"/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5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5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5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5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5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5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5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5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5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5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5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thickBot="1" x14ac:dyDescent="0.3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6" customHeight="1" thickTop="1" x14ac:dyDescent="0.3">
      <c r="A58" s="38"/>
      <c r="B58" s="39"/>
      <c r="C58" s="39"/>
      <c r="D58" s="40"/>
      <c r="E58" s="41"/>
      <c r="F58" s="42"/>
      <c r="G58" s="43"/>
      <c r="H58" s="44"/>
      <c r="I58" s="44"/>
    </row>
    <row r="59" spans="1:9" ht="15" hidden="1" thickTop="1" x14ac:dyDescent="0.25">
      <c r="A59" s="75" t="s">
        <v>4</v>
      </c>
      <c r="B59" s="76"/>
      <c r="C59" s="76"/>
      <c r="D59" s="76"/>
      <c r="E59" s="31"/>
      <c r="F59" s="31"/>
      <c r="G59" s="76" t="s">
        <v>5</v>
      </c>
      <c r="H59" s="76"/>
      <c r="I59" s="77"/>
    </row>
    <row r="60" spans="1:9" ht="13.8" hidden="1" x14ac:dyDescent="0.25">
      <c r="A60" s="10" t="s">
        <v>44</v>
      </c>
      <c r="B60" s="3"/>
      <c r="C60" s="22"/>
      <c r="D60" s="3"/>
      <c r="E60" s="24"/>
      <c r="F60" s="23" t="s">
        <v>29</v>
      </c>
      <c r="G60" s="59">
        <v>8</v>
      </c>
      <c r="H60" s="35" t="s">
        <v>27</v>
      </c>
      <c r="I60" s="60">
        <f>COUNTIF(F22:F75,"ЗМС")</f>
        <v>0</v>
      </c>
    </row>
    <row r="61" spans="1:9" ht="13.8" hidden="1" x14ac:dyDescent="0.25">
      <c r="A61" s="10" t="s">
        <v>37</v>
      </c>
      <c r="B61" s="3"/>
      <c r="C61" s="11"/>
      <c r="D61" s="3"/>
      <c r="E61" s="25"/>
      <c r="F61" s="12" t="s">
        <v>22</v>
      </c>
      <c r="G61" s="59">
        <f>G62+G66</f>
        <v>16</v>
      </c>
      <c r="H61" s="35" t="s">
        <v>18</v>
      </c>
      <c r="I61" s="60">
        <f>COUNTIF(F22:F75,"МСМК")</f>
        <v>0</v>
      </c>
    </row>
    <row r="62" spans="1:9" ht="13.8" hidden="1" x14ac:dyDescent="0.25">
      <c r="A62" s="10" t="s">
        <v>45</v>
      </c>
      <c r="B62" s="3"/>
      <c r="C62" s="13"/>
      <c r="D62" s="3"/>
      <c r="E62" s="25"/>
      <c r="F62" s="12" t="s">
        <v>23</v>
      </c>
      <c r="G62" s="59">
        <f>G63+G64+G65</f>
        <v>16</v>
      </c>
      <c r="H62" s="35" t="s">
        <v>20</v>
      </c>
      <c r="I62" s="60">
        <f>COUNTIF(F22:F75,"МС")</f>
        <v>0</v>
      </c>
    </row>
    <row r="63" spans="1:9" ht="13.8" hidden="1" x14ac:dyDescent="0.25">
      <c r="A63" s="10" t="s">
        <v>38</v>
      </c>
      <c r="B63" s="3"/>
      <c r="C63" s="13"/>
      <c r="D63" s="3"/>
      <c r="E63" s="25"/>
      <c r="F63" s="12" t="s">
        <v>24</v>
      </c>
      <c r="G63" s="59">
        <f>COUNT(A22:A75)</f>
        <v>16</v>
      </c>
      <c r="H63" s="35" t="s">
        <v>28</v>
      </c>
      <c r="I63" s="60">
        <f>COUNTIF(F22:F75,"КМС")</f>
        <v>0</v>
      </c>
    </row>
    <row r="64" spans="1:9" ht="13.8" hidden="1" x14ac:dyDescent="0.25">
      <c r="A64" s="10"/>
      <c r="B64" s="3"/>
      <c r="C64" s="13"/>
      <c r="D64" s="3"/>
      <c r="E64" s="25"/>
      <c r="F64" s="12" t="s">
        <v>25</v>
      </c>
      <c r="G64" s="59">
        <f>COUNTIF(A22:A75,"НФ")</f>
        <v>0</v>
      </c>
      <c r="H64" s="35" t="s">
        <v>33</v>
      </c>
      <c r="I64" s="60">
        <f>COUNTIF(F22:F75,"1 СР")</f>
        <v>0</v>
      </c>
    </row>
    <row r="65" spans="1:9" ht="13.8" hidden="1" x14ac:dyDescent="0.25">
      <c r="A65" s="10"/>
      <c r="B65" s="3"/>
      <c r="C65" s="3"/>
      <c r="D65" s="36"/>
      <c r="E65" s="25"/>
      <c r="F65" s="12" t="s">
        <v>30</v>
      </c>
      <c r="G65" s="59">
        <f>COUNTIF(A22:A75,"ДСКВ")</f>
        <v>0</v>
      </c>
      <c r="H65" s="14" t="s">
        <v>35</v>
      </c>
      <c r="I65" s="60">
        <f>COUNTIF(F22:F75,"2 СР")</f>
        <v>0</v>
      </c>
    </row>
    <row r="66" spans="1:9" ht="13.8" hidden="1" x14ac:dyDescent="0.25">
      <c r="A66" s="10"/>
      <c r="B66" s="3"/>
      <c r="C66" s="3"/>
      <c r="D66" s="3"/>
      <c r="E66" s="26"/>
      <c r="F66" s="12" t="s">
        <v>26</v>
      </c>
      <c r="G66" s="59">
        <f>COUNTIF(A22:A75,"НС")</f>
        <v>0</v>
      </c>
      <c r="H66" s="14" t="s">
        <v>36</v>
      </c>
      <c r="I66" s="60">
        <f>COUNTIF(F22:F75,"3 СР")</f>
        <v>0</v>
      </c>
    </row>
    <row r="67" spans="1:9" ht="5.25" customHeight="1" x14ac:dyDescent="0.25">
      <c r="A67" s="51"/>
      <c r="B67" s="66"/>
      <c r="C67" s="66"/>
      <c r="D67" s="46"/>
      <c r="E67" s="45"/>
      <c r="F67" s="46"/>
      <c r="G67" s="46"/>
      <c r="H67" s="47"/>
      <c r="I67" s="62"/>
    </row>
    <row r="68" spans="1:9" s="61" customFormat="1" ht="13.8" x14ac:dyDescent="0.3">
      <c r="A68" s="83" t="s">
        <v>2</v>
      </c>
      <c r="B68" s="84"/>
      <c r="C68" s="84"/>
      <c r="D68" s="84" t="s">
        <v>10</v>
      </c>
      <c r="E68" s="84"/>
      <c r="F68" s="84" t="s">
        <v>3</v>
      </c>
      <c r="G68" s="84"/>
      <c r="H68" s="81" t="s">
        <v>40</v>
      </c>
      <c r="I68" s="82"/>
    </row>
    <row r="69" spans="1:9" ht="13.8" x14ac:dyDescent="0.25">
      <c r="A69" s="78"/>
      <c r="B69" s="79"/>
      <c r="C69" s="79"/>
      <c r="D69" s="79"/>
      <c r="E69" s="79"/>
      <c r="F69" s="79"/>
      <c r="G69" s="79"/>
      <c r="H69" s="79"/>
      <c r="I69" s="80"/>
    </row>
    <row r="70" spans="1:9" ht="13.8" x14ac:dyDescent="0.25">
      <c r="A70" s="65"/>
      <c r="B70" s="66"/>
      <c r="C70" s="66"/>
      <c r="D70" s="66"/>
      <c r="E70" s="48"/>
      <c r="F70" s="66"/>
      <c r="G70" s="66"/>
      <c r="H70" s="47"/>
      <c r="I70" s="62"/>
    </row>
    <row r="71" spans="1:9" ht="13.8" x14ac:dyDescent="0.25">
      <c r="A71" s="65"/>
      <c r="B71" s="66"/>
      <c r="C71" s="66"/>
      <c r="D71" s="66"/>
      <c r="E71" s="48"/>
      <c r="F71" s="66"/>
      <c r="G71" s="66"/>
      <c r="H71" s="47"/>
      <c r="I71" s="62"/>
    </row>
    <row r="72" spans="1:9" ht="13.8" x14ac:dyDescent="0.25">
      <c r="A72" s="65"/>
      <c r="B72" s="66"/>
      <c r="C72" s="66"/>
      <c r="D72" s="66"/>
      <c r="E72" s="48"/>
      <c r="F72" s="66"/>
      <c r="G72" s="66"/>
      <c r="H72" s="47"/>
      <c r="I72" s="62"/>
    </row>
    <row r="73" spans="1:9" ht="13.8" x14ac:dyDescent="0.25">
      <c r="A73" s="65"/>
      <c r="B73" s="66"/>
      <c r="C73" s="66"/>
      <c r="D73" s="66"/>
      <c r="E73" s="48"/>
      <c r="F73" s="66"/>
      <c r="G73" s="66"/>
      <c r="H73" s="47"/>
      <c r="I73" s="62"/>
    </row>
    <row r="74" spans="1:9" s="61" customFormat="1" ht="14.4" thickBot="1" x14ac:dyDescent="0.3">
      <c r="A74" s="85" t="s">
        <v>34</v>
      </c>
      <c r="B74" s="72"/>
      <c r="C74" s="72"/>
      <c r="D74" s="72" t="str">
        <f>G17</f>
        <v>Афанасьева Е.А. (ВК, Свердловская область)</v>
      </c>
      <c r="E74" s="72"/>
      <c r="F74" s="72" t="str">
        <f>G18</f>
        <v>Валова А.С. (ВК, Санкт-Петербург)</v>
      </c>
      <c r="G74" s="72"/>
      <c r="H74" s="73" t="str">
        <f>G19</f>
        <v>Максимова Е.Г. (ВК, Тульская область)</v>
      </c>
      <c r="I74" s="74"/>
    </row>
    <row r="75" spans="1:9" ht="13.8" thickTop="1" x14ac:dyDescent="0.25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2021-07-08T19:40:04Z</cp:lastPrinted>
  <dcterms:created xsi:type="dcterms:W3CDTF">1996-10-08T23:32:33Z</dcterms:created>
  <dcterms:modified xsi:type="dcterms:W3CDTF">2023-05-21T15:17:18Z</dcterms:modified>
</cp:coreProperties>
</file>