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200 С МЕСТА\"/>
    </mc:Choice>
  </mc:AlternateContent>
  <bookViews>
    <workbookView xWindow="0" yWindow="0" windowWidth="24000" windowHeight="9105"/>
  </bookViews>
  <sheets>
    <sheet name="д 15-16" sheetId="1" r:id="rId1"/>
  </sheets>
  <definedNames>
    <definedName name="_xlnm.Print_Area" localSheetId="0">'д 15-16'!$A$1:$M$51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M44" i="1"/>
  <c r="H44" i="1"/>
  <c r="H43" i="1"/>
  <c r="H42" i="1"/>
  <c r="M40" i="1"/>
  <c r="M39" i="1"/>
  <c r="M38" i="1"/>
</calcChain>
</file>

<file path=xl/sharedStrings.xml><?xml version="1.0" encoding="utf-8"?>
<sst xmlns="http://schemas.openxmlformats.org/spreadsheetml/2006/main" count="128" uniqueCount="97">
  <si>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</si>
  <si>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</si>
  <si>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</si>
  <si>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</si>
  <si>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</si>
  <si>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</si>
  <si>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</si>
  <si>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</si>
  <si>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места 200 м</t>
  </si>
  <si>
    <t>ДЕВУШКИ 15-16 ЛЕТ</t>
  </si>
  <si>
    <r>
      <rPr>
        <b/>
        <sz val="11"/>
        <rFont val="Calibri"/>
        <charset val="204"/>
        <scheme val="minor"/>
      </rPr>
      <t xml:space="preserve"> МЕСТО ПРОВЕДЕНИЯ:</t>
    </r>
    <r>
      <rPr>
        <sz val="11"/>
        <rFont val="Calibri"/>
        <charset val="204"/>
        <scheme val="minor"/>
      </rPr>
      <t xml:space="preserve"> г. ВОРОНЕЖ, СК Велотрек</t>
    </r>
  </si>
  <si>
    <r>
      <rPr>
        <b/>
        <sz val="11"/>
        <rFont val="Calibri"/>
        <charset val="204"/>
        <scheme val="minor"/>
      </rPr>
      <t>НАЧАЛО ГОНКИ:</t>
    </r>
    <r>
      <rPr>
        <sz val="11"/>
        <rFont val="Calibri"/>
        <charset val="204"/>
        <scheme val="minor"/>
      </rPr>
      <t xml:space="preserve"> 12ч 30м </t>
    </r>
  </si>
  <si>
    <t xml:space="preserve">Номер-код ВРВС </t>
  </si>
  <si>
    <t xml:space="preserve"> 0080431611Я</t>
  </si>
  <si>
    <r>
      <rPr>
        <b/>
        <sz val="11"/>
        <rFont val="Calibri"/>
        <charset val="204"/>
        <scheme val="minor"/>
      </rPr>
      <t xml:space="preserve"> ДАТА ПРОВЕДЕНИЯ: 16</t>
    </r>
    <r>
      <rPr>
        <sz val="11"/>
        <rFont val="Calibri"/>
        <charset val="204"/>
        <scheme val="minor"/>
      </rPr>
      <t xml:space="preserve"> июля 2025г.</t>
    </r>
  </si>
  <si>
    <r>
      <rPr>
        <b/>
        <sz val="11"/>
        <rFont val="Calibri"/>
        <charset val="204"/>
        <scheme val="minor"/>
      </rPr>
      <t>ОКОНЧАНИЕ ГОНКИ:</t>
    </r>
    <r>
      <rPr>
        <sz val="11"/>
        <rFont val="Calibri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</si>
  <si>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</si>
  <si>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</si>
  <si>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</si>
  <si>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</si>
  <si>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</si>
  <si>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</si>
  <si>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</si>
  <si>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</si>
  <si>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</si>
  <si>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</si>
  <si>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</si>
  <si>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</si>
  <si>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</si>
  <si>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</si>
  <si>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</si>
  <si>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</si>
  <si>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</si>
  <si>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</si>
  <si>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</si>
  <si>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</si>
  <si>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</si>
  <si>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</si>
  <si>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</si>
  <si>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</si>
  <si>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</si>
  <si>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</si>
  <si>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</si>
  <si>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</si>
  <si>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</si>
  <si>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</si>
  <si>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101 533 706 23</t>
  </si>
  <si>
    <t>БЕЛЯЕВА Анастасия Андреевна</t>
  </si>
  <si>
    <t>2 СР</t>
  </si>
  <si>
    <t>Московская область</t>
  </si>
  <si>
    <t>КМС</t>
  </si>
  <si>
    <t>101 374 566 60</t>
  </si>
  <si>
    <t xml:space="preserve">АСТАФУРОВА Полина Дмитриевна </t>
  </si>
  <si>
    <t>Воронежская область</t>
  </si>
  <si>
    <t>101 425 072 29</t>
  </si>
  <si>
    <t xml:space="preserve">СУХАРЕВА Александра Александровна </t>
  </si>
  <si>
    <t>101 403 161 40</t>
  </si>
  <si>
    <t xml:space="preserve">КУТЮРИНА Виктория Владимировна </t>
  </si>
  <si>
    <t>101 548 793 75</t>
  </si>
  <si>
    <t xml:space="preserve">ХИЖКИНА Мария Владимировна       </t>
  </si>
  <si>
    <t>101 614 709 31</t>
  </si>
  <si>
    <t xml:space="preserve">СЕНИК Александра Сергеевна </t>
  </si>
  <si>
    <t>101 309 962 58</t>
  </si>
  <si>
    <t>ЗАКАЗОВА Анастасия Александровна</t>
  </si>
  <si>
    <t>101 422 180 47</t>
  </si>
  <si>
    <t xml:space="preserve">КУЗНЕЦОВА Виктория Сергеевна </t>
  </si>
  <si>
    <t>101 529 190 66</t>
  </si>
  <si>
    <t>СТУРОВА Валерия Романовна</t>
  </si>
  <si>
    <t>1 СР</t>
  </si>
  <si>
    <t>Липецкая оласть</t>
  </si>
  <si>
    <t>101 446 177 85</t>
  </si>
  <si>
    <t xml:space="preserve">КОЗЛОВА Юлия Николаевна </t>
  </si>
  <si>
    <t>101 639 330 14</t>
  </si>
  <si>
    <t>СПЕСИВЦЕВА Анастасия Романовна</t>
  </si>
  <si>
    <t>101 654 754 15</t>
  </si>
  <si>
    <t>ПОПОВА Александра Владимировна</t>
  </si>
  <si>
    <t>101 440 985 34</t>
  </si>
  <si>
    <t>НИЩЕВА Валерия Александровна</t>
  </si>
  <si>
    <t>Ярославская область</t>
  </si>
  <si>
    <t>НФ</t>
  </si>
  <si>
    <t>101 527 942 79</t>
  </si>
  <si>
    <t>ДАНИЛЕНКО Мария Ильинична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</si>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</sst>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24">
    <font>
      <sz val="11"/>
      <color theme="1"/>
      <name val="Calibri"/>
      <charset val="204"/>
      <scheme val="minor"/>
    </font>
    <font>
      <sz val="14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b/>
      <sz val="16"/>
      <name val="Calibri"/>
      <charset val="204"/>
      <scheme val="minor"/>
    </font>
    <font>
      <sz val="10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0"/>
      <name val="Calibri"/>
      <charset val="204"/>
      <scheme val="minor"/>
    </font>
    <font>
      <b/>
      <sz val="8"/>
      <name val="Calibri"/>
      <charset val="204"/>
      <scheme val="minor"/>
    </font>
    <font>
      <b/>
      <sz val="9"/>
      <name val="Calibri"/>
      <charset val="204"/>
      <scheme val="minor"/>
    </font>
    <font>
      <sz val="10"/>
      <name val="Calibri"/>
      <charset val="134"/>
      <scheme val="minor"/>
    </font>
    <font>
      <sz val="12"/>
      <color theme="1"/>
      <name val="Times New Roman"/>
      <charset val="134"/>
    </font>
    <font>
      <sz val="12"/>
      <color theme="1"/>
      <name val="Times New Roman"/>
      <charset val="204"/>
    </font>
    <font>
      <sz val="11"/>
      <name val="Calibri"/>
      <charset val="134"/>
      <scheme val="minor"/>
    </font>
    <font>
      <b/>
      <sz val="12"/>
      <name val="Calibri"/>
      <charset val="204"/>
      <scheme val="minor"/>
    </font>
    <font>
      <sz val="12"/>
      <color indexed="8"/>
      <name val="Times New Roman"/>
      <charset val="204"/>
    </font>
    <font>
      <sz val="12"/>
      <name val="Calibri"/>
      <charset val="134"/>
      <scheme val="minor"/>
    </font>
    <font>
      <sz val="10"/>
      <name val="Calibri"/>
      <charset val="204"/>
    </font>
    <font>
      <sz val="9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2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0" fontId="8" fillId="0" borderId="5" xfId="0" applyNumberFormat="1" applyFont="1" applyBorder="1" applyAlignment="1">
      <alignment vertical="center"/>
    </xf>
    <xf numFmtId="0" fontId="9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/>
    <xf numFmtId="0" fontId="9" fillId="0" borderId="6" xfId="0" applyNumberFormat="1" applyFont="1" applyBorder="1" applyAlignment="1">
      <alignment vertical="center"/>
    </xf>
    <xf numFmtId="0" fontId="9" fillId="0" borderId="6" xfId="0" applyNumberFormat="1" applyFont="1" applyBorder="1" applyAlignment="1">
      <alignment horizontal="left" vertical="center"/>
    </xf>
    <xf numFmtId="0" fontId="9" fillId="0" borderId="6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10" fillId="0" borderId="7" xfId="0" applyNumberFormat="1" applyFont="1" applyBorder="1" applyAlignment="1">
      <alignment vertical="center"/>
    </xf>
    <xf numFmtId="0" fontId="8" fillId="0" borderId="8" xfId="0" applyNumberFormat="1" applyFont="1" applyBorder="1" applyAlignment="1">
      <alignment horizontal="left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vertical="center"/>
    </xf>
    <xf numFmtId="0" fontId="9" fillId="0" borderId="4" xfId="0" applyNumberFormat="1" applyFont="1" applyBorder="1" applyAlignment="1">
      <alignment horizontal="left" vertical="center"/>
    </xf>
    <xf numFmtId="0" fontId="9" fillId="0" borderId="4" xfId="0" applyNumberFormat="1" applyFont="1" applyBorder="1" applyAlignment="1">
      <alignment horizontal="right" vertical="center"/>
    </xf>
    <xf numFmtId="0" fontId="10" fillId="0" borderId="9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vertical="center"/>
    </xf>
    <xf numFmtId="0" fontId="8" fillId="2" borderId="10" xfId="0" applyNumberFormat="1" applyFont="1" applyFill="1" applyBorder="1" applyAlignment="1">
      <alignment horizontal="left" vertical="center"/>
    </xf>
    <xf numFmtId="0" fontId="8" fillId="2" borderId="11" xfId="0" applyNumberFormat="1" applyFont="1" applyFill="1" applyBorder="1" applyAlignment="1">
      <alignment horizontal="left" vertical="center"/>
    </xf>
    <xf numFmtId="0" fontId="8" fillId="2" borderId="12" xfId="0" applyNumberFormat="1" applyFont="1" applyFill="1" applyBorder="1" applyAlignment="1">
      <alignment horizontal="left" vertical="center"/>
    </xf>
    <xf numFmtId="0" fontId="8" fillId="2" borderId="13" xfId="0" applyNumberFormat="1" applyFont="1" applyFill="1" applyBorder="1" applyAlignment="1">
      <alignment vertical="center"/>
    </xf>
    <xf numFmtId="0" fontId="8" fillId="2" borderId="11" xfId="0" applyNumberFormat="1" applyFont="1" applyFill="1" applyBorder="1" applyAlignment="1">
      <alignment vertical="center"/>
    </xf>
    <xf numFmtId="0" fontId="8" fillId="2" borderId="14" xfId="0" applyNumberFormat="1" applyFont="1" applyFill="1" applyBorder="1" applyAlignment="1">
      <alignment vertical="center"/>
    </xf>
    <xf numFmtId="0" fontId="8" fillId="0" borderId="15" xfId="0" applyNumberFormat="1" applyFont="1" applyBorder="1" applyAlignment="1">
      <alignment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vertical="center"/>
    </xf>
    <xf numFmtId="0" fontId="9" fillId="0" borderId="11" xfId="0" applyNumberFormat="1" applyFont="1" applyBorder="1" applyAlignment="1">
      <alignment vertical="center"/>
    </xf>
    <xf numFmtId="0" fontId="9" fillId="0" borderId="12" xfId="0" applyNumberFormat="1" applyFont="1" applyBorder="1" applyAlignment="1">
      <alignment horizontal="right"/>
    </xf>
    <xf numFmtId="0" fontId="8" fillId="0" borderId="13" xfId="0" applyNumberFormat="1" applyFont="1" applyBorder="1" applyAlignment="1">
      <alignment horizontal="left" vertical="center"/>
    </xf>
    <xf numFmtId="0" fontId="9" fillId="0" borderId="11" xfId="0" applyNumberFormat="1" applyFont="1" applyBorder="1" applyAlignment="1">
      <alignment horizontal="right" vertical="center"/>
    </xf>
    <xf numFmtId="0" fontId="9" fillId="0" borderId="11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right" vertical="center"/>
    </xf>
    <xf numFmtId="0" fontId="9" fillId="0" borderId="12" xfId="0" applyNumberFormat="1" applyFont="1" applyBorder="1" applyAlignment="1">
      <alignment horizontal="right" vertical="center"/>
    </xf>
    <xf numFmtId="0" fontId="8" fillId="0" borderId="13" xfId="0" applyNumberFormat="1" applyFont="1" applyBorder="1" applyAlignment="1">
      <alignment vertical="center"/>
    </xf>
    <xf numFmtId="0" fontId="9" fillId="0" borderId="14" xfId="0" applyNumberFormat="1" applyFont="1" applyBorder="1" applyAlignment="1">
      <alignment horizontal="right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vertical="center"/>
    </xf>
    <xf numFmtId="0" fontId="7" fillId="0" borderId="16" xfId="0" applyNumberFormat="1" applyFont="1" applyBorder="1" applyAlignment="1">
      <alignment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vertical="center"/>
    </xf>
    <xf numFmtId="0" fontId="7" fillId="0" borderId="18" xfId="0" applyNumberFormat="1" applyFont="1" applyBorder="1" applyAlignment="1">
      <alignment vertical="center"/>
    </xf>
    <xf numFmtId="0" fontId="10" fillId="2" borderId="19" xfId="0" applyNumberFormat="1" applyFont="1" applyFill="1" applyBorder="1" applyAlignment="1">
      <alignment horizontal="center" vertical="center"/>
    </xf>
    <xf numFmtId="0" fontId="10" fillId="2" borderId="20" xfId="0" applyNumberFormat="1" applyFont="1" applyFill="1" applyBorder="1" applyAlignment="1">
      <alignment horizontal="center" vertical="center" wrapText="1"/>
    </xf>
    <xf numFmtId="0" fontId="10" fillId="2" borderId="21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0" fontId="10" fillId="2" borderId="23" xfId="0" applyNumberFormat="1" applyFont="1" applyFill="1" applyBorder="1" applyAlignment="1">
      <alignment horizontal="center" vertical="center" wrapText="1"/>
    </xf>
    <xf numFmtId="0" fontId="12" fillId="2" borderId="20" xfId="0" applyNumberFormat="1" applyFont="1" applyFill="1" applyBorder="1" applyAlignment="1">
      <alignment horizontal="center" vertical="center" wrapText="1"/>
    </xf>
    <xf numFmtId="0" fontId="10" fillId="2" borderId="24" xfId="0" applyNumberFormat="1" applyFont="1" applyFill="1" applyBorder="1" applyAlignment="1">
      <alignment horizontal="center" vertical="center" wrapText="1"/>
    </xf>
    <xf numFmtId="0" fontId="10" fillId="2" borderId="25" xfId="0" applyNumberFormat="1" applyFont="1" applyFill="1" applyBorder="1" applyAlignment="1">
      <alignment horizontal="center" vertical="center"/>
    </xf>
    <xf numFmtId="0" fontId="10" fillId="2" borderId="26" xfId="0" applyNumberFormat="1" applyFont="1" applyFill="1" applyBorder="1" applyAlignment="1">
      <alignment horizontal="center"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2" fillId="2" borderId="26" xfId="0" applyNumberFormat="1" applyFont="1" applyFill="1" applyBorder="1" applyAlignment="1">
      <alignment horizontal="center" vertical="center" wrapText="1"/>
    </xf>
    <xf numFmtId="0" fontId="10" fillId="2" borderId="30" xfId="0" applyNumberFormat="1" applyFont="1" applyFill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 wrapText="1"/>
    </xf>
    <xf numFmtId="0" fontId="14" fillId="0" borderId="31" xfId="0" applyNumberFormat="1" applyFont="1" applyFill="1" applyBorder="1" applyAlignment="1">
      <alignment horizontal="center" vertical="center" wrapText="1"/>
    </xf>
    <xf numFmtId="164" fontId="14" fillId="0" borderId="31" xfId="0" applyNumberFormat="1" applyFont="1" applyBorder="1" applyAlignment="1">
      <alignment horizontal="center" vertical="center" wrapText="1"/>
    </xf>
    <xf numFmtId="0" fontId="15" fillId="0" borderId="31" xfId="0" applyNumberFormat="1" applyFont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/>
    </xf>
    <xf numFmtId="165" fontId="17" fillId="0" borderId="32" xfId="0" applyNumberFormat="1" applyFont="1" applyBorder="1" applyAlignment="1">
      <alignment horizontal="center" vertical="center"/>
    </xf>
    <xf numFmtId="165" fontId="16" fillId="0" borderId="32" xfId="0" applyNumberFormat="1" applyFont="1" applyBorder="1" applyAlignment="1">
      <alignment horizontal="center"/>
    </xf>
    <xf numFmtId="165" fontId="16" fillId="0" borderId="32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center"/>
    </xf>
    <xf numFmtId="0" fontId="7" fillId="0" borderId="34" xfId="0" applyNumberFormat="1" applyFont="1" applyBorder="1" applyAlignment="1">
      <alignment horizontal="center" vertical="center" wrapText="1"/>
    </xf>
    <xf numFmtId="0" fontId="14" fillId="3" borderId="31" xfId="0" applyNumberFormat="1" applyFont="1" applyFill="1" applyBorder="1" applyAlignment="1">
      <alignment horizontal="center" vertical="center"/>
    </xf>
    <xf numFmtId="0" fontId="14" fillId="3" borderId="31" xfId="0" applyNumberFormat="1" applyFont="1" applyFill="1" applyBorder="1" applyAlignment="1">
      <alignment horizontal="center" vertical="center" wrapText="1"/>
    </xf>
    <xf numFmtId="164" fontId="14" fillId="0" borderId="31" xfId="0" applyNumberFormat="1" applyFont="1" applyBorder="1" applyAlignment="1">
      <alignment horizontal="center" vertical="center"/>
    </xf>
    <xf numFmtId="49" fontId="14" fillId="0" borderId="31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 wrapText="1"/>
    </xf>
    <xf numFmtId="49" fontId="15" fillId="0" borderId="31" xfId="0" applyNumberFormat="1" applyFont="1" applyBorder="1" applyAlignment="1">
      <alignment horizontal="center" vertical="center"/>
    </xf>
    <xf numFmtId="0" fontId="15" fillId="0" borderId="31" xfId="0" applyNumberFormat="1" applyFont="1" applyBorder="1" applyAlignment="1">
      <alignment horizontal="center" vertical="center"/>
    </xf>
    <xf numFmtId="0" fontId="15" fillId="0" borderId="31" xfId="0" applyNumberFormat="1" applyFont="1" applyFill="1" applyBorder="1" applyAlignment="1">
      <alignment horizontal="center" vertical="center"/>
    </xf>
    <xf numFmtId="165" fontId="16" fillId="0" borderId="36" xfId="0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 vertical="center"/>
    </xf>
    <xf numFmtId="165" fontId="16" fillId="0" borderId="37" xfId="0" applyNumberFormat="1" applyFont="1" applyBorder="1" applyAlignment="1">
      <alignment horizontal="center" vertical="center"/>
    </xf>
    <xf numFmtId="165" fontId="19" fillId="0" borderId="32" xfId="0" applyNumberFormat="1" applyFont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center" vertical="center"/>
    </xf>
    <xf numFmtId="0" fontId="8" fillId="2" borderId="14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20" fillId="0" borderId="0" xfId="0" applyNumberFormat="1" applyFont="1" applyAlignment="1">
      <alignment horizontal="right" vertical="center"/>
    </xf>
    <xf numFmtId="0" fontId="7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vertical="center"/>
    </xf>
    <xf numFmtId="0" fontId="21" fillId="0" borderId="2" xfId="0" applyNumberFormat="1" applyFont="1" applyBorder="1" applyAlignment="1">
      <alignment horizontal="right" vertical="center"/>
    </xf>
    <xf numFmtId="0" fontId="22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3" xfId="0" applyNumberFormat="1" applyFont="1" applyBorder="1" applyAlignment="1">
      <alignment vertical="center"/>
    </xf>
    <xf numFmtId="0" fontId="1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7" fillId="0" borderId="4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center" vertical="center"/>
    </xf>
    <xf numFmtId="0" fontId="17" fillId="2" borderId="15" xfId="0" applyNumberFormat="1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17" fillId="2" borderId="14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vertical="center"/>
    </xf>
    <xf numFmtId="0" fontId="7" fillId="0" borderId="38" xfId="0" applyNumberFormat="1" applyFont="1" applyBorder="1" applyAlignment="1">
      <alignment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vertical="center"/>
    </xf>
    <xf numFmtId="0" fontId="23" fillId="0" borderId="40" xfId="0" applyNumberFormat="1" applyFont="1" applyBorder="1" applyAlignment="1">
      <alignment horizontal="center" vertical="center"/>
    </xf>
    <xf numFmtId="0" fontId="23" fillId="0" borderId="41" xfId="0" applyNumberFormat="1" applyFont="1" applyBorder="1" applyAlignment="1">
      <alignment horizontal="center" vertical="center"/>
    </xf>
    <xf numFmtId="0" fontId="23" fillId="0" borderId="41" xfId="0" applyNumberFormat="1" applyFont="1" applyBorder="1" applyAlignment="1">
      <alignment vertical="center"/>
    </xf>
    <xf numFmtId="0" fontId="23" fillId="0" borderId="41" xfId="0" applyNumberFormat="1" applyFont="1" applyBorder="1" applyAlignment="1">
      <alignment horizontal="center" vertical="center"/>
    </xf>
    <xf numFmtId="0" fontId="23" fillId="0" borderId="4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158750</xdr:rowOff>
    </xdr:from>
    <xdr:to>
      <xdr:col>12</xdr:col>
      <xdr:colOff>47624</xdr:colOff>
      <xdr:row>5</xdr:row>
      <xdr:rowOff>127000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85750" y="402167"/>
          <a:ext cx="12218457" cy="941916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view="pageBreakPreview" topLeftCell="A4" zoomScale="90" zoomScaleNormal="90" zoomScaleSheetLayoutView="90" workbookViewId="0">
      <selection activeCell="G32" sqref="G32"/>
    </sheetView>
  </sheetViews>
  <sheetFormatPr defaultColWidth="9" defaultRowHeight="15"/>
  <cols>
    <col min="3" max="3" width="16.5703125" customWidth="1"/>
    <col min="4" max="4" width="42" customWidth="1"/>
    <col min="5" max="5" width="12.42578125" customWidth="1"/>
    <col min="6" max="6" width="7.7109375" customWidth="1"/>
    <col min="7" max="7" width="36" customWidth="1"/>
    <col min="8" max="8" width="11.140625" customWidth="1"/>
    <col min="11" max="11" width="9.7109375" customWidth="1"/>
    <col min="12" max="12" width="15.140625" customWidth="1"/>
    <col min="13" max="13" width="17.28515625" customWidth="1"/>
  </cols>
  <sheetData>
    <row r="1" spans="1:13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1">
      <c r="A8" s="6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8.75">
      <c r="A9" s="7" t="s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18.75">
      <c r="A10" s="7" t="s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9"/>
    </row>
    <row r="11" spans="1:13" ht="18.75">
      <c r="A11" s="7" t="s">
        <v>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9"/>
    </row>
    <row r="12" spans="1:13" ht="2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5"/>
    </row>
    <row r="13" spans="1:13">
      <c r="A13" s="16" t="s">
        <v>10</v>
      </c>
      <c r="B13" s="17"/>
      <c r="C13" s="17"/>
      <c r="D13" s="18"/>
      <c r="E13" s="19"/>
      <c r="F13" s="19"/>
      <c r="G13" s="20" t="s">
        <v>11</v>
      </c>
      <c r="H13" s="19"/>
      <c r="I13" s="21"/>
      <c r="J13" s="21"/>
      <c r="K13" s="22"/>
      <c r="L13" s="23" t="s">
        <v>12</v>
      </c>
      <c r="M13" s="23" t="s">
        <v>13</v>
      </c>
    </row>
    <row r="14" spans="1:13">
      <c r="A14" s="24" t="s">
        <v>14</v>
      </c>
      <c r="B14" s="25"/>
      <c r="C14" s="25"/>
      <c r="D14" s="26"/>
      <c r="E14" s="26"/>
      <c r="F14" s="26"/>
      <c r="G14" s="27" t="s">
        <v>15</v>
      </c>
      <c r="H14" s="26"/>
      <c r="I14" s="28"/>
      <c r="J14" s="28"/>
      <c r="K14" s="28"/>
      <c r="L14" s="29" t="s">
        <v>16</v>
      </c>
      <c r="M14" s="30" t="s">
        <v>17</v>
      </c>
    </row>
    <row r="15" spans="1:13">
      <c r="A15" s="31" t="s">
        <v>18</v>
      </c>
      <c r="B15" s="32"/>
      <c r="C15" s="32"/>
      <c r="D15" s="32"/>
      <c r="E15" s="32"/>
      <c r="F15" s="32"/>
      <c r="G15" s="33"/>
      <c r="H15" s="34" t="s">
        <v>19</v>
      </c>
      <c r="I15" s="35"/>
      <c r="J15" s="35"/>
      <c r="K15" s="35"/>
      <c r="L15" s="35"/>
      <c r="M15" s="36"/>
    </row>
    <row r="16" spans="1:13">
      <c r="A16" s="37" t="s">
        <v>20</v>
      </c>
      <c r="B16" s="38"/>
      <c r="C16" s="38"/>
      <c r="D16" s="39"/>
      <c r="E16" s="40"/>
      <c r="F16" s="39"/>
      <c r="G16" s="41"/>
      <c r="H16" s="42" t="s">
        <v>21</v>
      </c>
      <c r="I16" s="43"/>
      <c r="J16" s="43"/>
      <c r="K16" s="43"/>
      <c r="L16" s="44"/>
      <c r="M16" s="45" t="s">
        <v>22</v>
      </c>
    </row>
    <row r="17" spans="1:13">
      <c r="A17" s="37" t="s">
        <v>23</v>
      </c>
      <c r="B17" s="38"/>
      <c r="C17" s="38"/>
      <c r="D17" s="43"/>
      <c r="E17" s="40"/>
      <c r="F17" s="39"/>
      <c r="G17" s="41" t="s">
        <v>24</v>
      </c>
      <c r="H17" s="42" t="s">
        <v>25</v>
      </c>
      <c r="I17" s="43"/>
      <c r="J17" s="43"/>
      <c r="K17" s="43"/>
      <c r="L17" s="44"/>
      <c r="M17" s="45" t="s">
        <v>26</v>
      </c>
    </row>
    <row r="18" spans="1:13">
      <c r="A18" s="37" t="s">
        <v>27</v>
      </c>
      <c r="B18" s="38"/>
      <c r="C18" s="38"/>
      <c r="D18" s="43"/>
      <c r="E18" s="40"/>
      <c r="F18" s="39"/>
      <c r="G18" s="46" t="s">
        <v>28</v>
      </c>
      <c r="H18" s="47" t="s">
        <v>29</v>
      </c>
      <c r="I18" s="43"/>
      <c r="J18" s="43"/>
      <c r="K18" s="43"/>
      <c r="L18" s="44"/>
      <c r="M18" s="48" t="s">
        <v>26</v>
      </c>
    </row>
    <row r="19" spans="1:13" ht="15.75" thickBot="1">
      <c r="A19" s="37" t="s">
        <v>30</v>
      </c>
      <c r="B19" s="49"/>
      <c r="C19" s="49"/>
      <c r="D19" s="50"/>
      <c r="E19" s="50"/>
      <c r="F19" s="50"/>
      <c r="G19" s="41" t="s">
        <v>31</v>
      </c>
      <c r="H19" s="47" t="s">
        <v>32</v>
      </c>
      <c r="I19" s="43"/>
      <c r="J19" s="43"/>
      <c r="K19" s="43"/>
      <c r="L19" s="44"/>
      <c r="M19" s="48"/>
    </row>
    <row r="20" spans="1:13" ht="16.5" thickTop="1" thickBot="1">
      <c r="A20" s="51"/>
      <c r="B20" s="52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4"/>
    </row>
    <row r="21" spans="1:13" ht="46.5" thickTop="1" thickBot="1">
      <c r="A21" s="55" t="s">
        <v>33</v>
      </c>
      <c r="B21" s="56" t="s">
        <v>34</v>
      </c>
      <c r="C21" s="57" t="s">
        <v>35</v>
      </c>
      <c r="D21" s="57" t="s">
        <v>36</v>
      </c>
      <c r="E21" s="57" t="s">
        <v>37</v>
      </c>
      <c r="F21" s="57" t="s">
        <v>38</v>
      </c>
      <c r="G21" s="57" t="s">
        <v>39</v>
      </c>
      <c r="H21" s="58" t="s">
        <v>40</v>
      </c>
      <c r="I21" s="56" t="s">
        <v>41</v>
      </c>
      <c r="J21" s="59"/>
      <c r="K21" s="56" t="s">
        <v>42</v>
      </c>
      <c r="L21" s="60" t="s">
        <v>43</v>
      </c>
      <c r="M21" s="61" t="s">
        <v>44</v>
      </c>
    </row>
    <row r="22" spans="1:13" ht="16.5" thickTop="1" thickBot="1">
      <c r="A22" s="62"/>
      <c r="B22" s="63"/>
      <c r="C22" s="63"/>
      <c r="D22" s="63"/>
      <c r="E22" s="63"/>
      <c r="F22" s="63"/>
      <c r="G22" s="63"/>
      <c r="H22" s="64" t="s">
        <v>45</v>
      </c>
      <c r="I22" s="65"/>
      <c r="J22" s="66"/>
      <c r="K22" s="63"/>
      <c r="L22" s="67"/>
      <c r="M22" s="68"/>
    </row>
    <row r="23" spans="1:13" ht="16.5" thickTop="1">
      <c r="A23" s="69">
        <v>1</v>
      </c>
      <c r="B23" s="70">
        <v>34</v>
      </c>
      <c r="C23" s="71" t="s">
        <v>46</v>
      </c>
      <c r="D23" s="72" t="s">
        <v>47</v>
      </c>
      <c r="E23" s="73">
        <v>40646</v>
      </c>
      <c r="F23" s="74" t="s">
        <v>48</v>
      </c>
      <c r="G23" s="71" t="s">
        <v>49</v>
      </c>
      <c r="H23" s="75">
        <v>11.792</v>
      </c>
      <c r="I23" s="76">
        <v>18.835000000000001</v>
      </c>
      <c r="J23" s="77">
        <v>7.0430000000000001</v>
      </c>
      <c r="K23" s="78">
        <v>38.226705601274197</v>
      </c>
      <c r="L23" s="79" t="s">
        <v>50</v>
      </c>
      <c r="M23" s="80"/>
    </row>
    <row r="24" spans="1:13" ht="15.75">
      <c r="A24" s="69">
        <v>2</v>
      </c>
      <c r="B24" s="70">
        <v>10</v>
      </c>
      <c r="C24" s="81" t="s">
        <v>51</v>
      </c>
      <c r="D24" s="82" t="s">
        <v>52</v>
      </c>
      <c r="E24" s="83">
        <v>40115</v>
      </c>
      <c r="F24" s="84" t="s">
        <v>50</v>
      </c>
      <c r="G24" s="85" t="s">
        <v>53</v>
      </c>
      <c r="H24" s="75">
        <v>11.981</v>
      </c>
      <c r="I24" s="76">
        <v>19.116</v>
      </c>
      <c r="J24" s="77">
        <v>7.1349999999999998</v>
      </c>
      <c r="K24" s="78">
        <v>37.664783427495301</v>
      </c>
      <c r="L24" s="86"/>
      <c r="M24" s="87"/>
    </row>
    <row r="25" spans="1:13" ht="15.75">
      <c r="A25" s="69">
        <v>3</v>
      </c>
      <c r="B25" s="70">
        <v>20</v>
      </c>
      <c r="C25" s="85" t="s">
        <v>54</v>
      </c>
      <c r="D25" s="71" t="s">
        <v>55</v>
      </c>
      <c r="E25" s="73">
        <v>40249</v>
      </c>
      <c r="F25" s="71" t="s">
        <v>50</v>
      </c>
      <c r="G25" s="85" t="s">
        <v>53</v>
      </c>
      <c r="H25" s="75">
        <v>13.369</v>
      </c>
      <c r="I25" s="76">
        <v>19.760999999999999</v>
      </c>
      <c r="J25" s="77">
        <v>6.3920000000000003</v>
      </c>
      <c r="K25" s="78">
        <v>36.435403066646401</v>
      </c>
      <c r="L25" s="86"/>
      <c r="M25" s="87"/>
    </row>
    <row r="26" spans="1:13" ht="15.75">
      <c r="A26" s="69">
        <v>4</v>
      </c>
      <c r="B26" s="70">
        <v>17</v>
      </c>
      <c r="C26" s="71" t="s">
        <v>56</v>
      </c>
      <c r="D26" s="71" t="s">
        <v>57</v>
      </c>
      <c r="E26" s="73">
        <v>40244</v>
      </c>
      <c r="F26" s="71" t="s">
        <v>50</v>
      </c>
      <c r="G26" s="85" t="s">
        <v>53</v>
      </c>
      <c r="H26" s="75">
        <v>12.634</v>
      </c>
      <c r="I26" s="76">
        <v>20.158000000000001</v>
      </c>
      <c r="J26" s="77">
        <v>7.524</v>
      </c>
      <c r="K26" s="78">
        <v>35.717829149717197</v>
      </c>
      <c r="L26" s="86"/>
      <c r="M26" s="87"/>
    </row>
    <row r="27" spans="1:13" ht="15.75">
      <c r="A27" s="69">
        <v>5</v>
      </c>
      <c r="B27" s="70">
        <v>21</v>
      </c>
      <c r="C27" s="81" t="s">
        <v>58</v>
      </c>
      <c r="D27" s="82" t="s">
        <v>59</v>
      </c>
      <c r="E27" s="83">
        <v>40775</v>
      </c>
      <c r="F27" s="88" t="s">
        <v>48</v>
      </c>
      <c r="G27" s="85" t="s">
        <v>53</v>
      </c>
      <c r="H27" s="75">
        <v>12.773</v>
      </c>
      <c r="I27" s="76">
        <v>20.417000000000002</v>
      </c>
      <c r="J27" s="77">
        <v>7.6440000000000001</v>
      </c>
      <c r="K27" s="78">
        <v>35.264730371749003</v>
      </c>
      <c r="L27" s="86"/>
      <c r="M27" s="87"/>
    </row>
    <row r="28" spans="1:13" ht="15.75">
      <c r="A28" s="69">
        <v>6</v>
      </c>
      <c r="B28" s="70">
        <v>19</v>
      </c>
      <c r="C28" s="85" t="s">
        <v>60</v>
      </c>
      <c r="D28" s="71" t="s">
        <v>61</v>
      </c>
      <c r="E28" s="83">
        <v>40283</v>
      </c>
      <c r="F28" s="88" t="s">
        <v>48</v>
      </c>
      <c r="G28" s="85" t="s">
        <v>53</v>
      </c>
      <c r="H28" s="75">
        <v>12.98</v>
      </c>
      <c r="I28" s="76">
        <v>20.524999999999999</v>
      </c>
      <c r="J28" s="77">
        <v>7.5449999999999999</v>
      </c>
      <c r="K28" s="78">
        <v>35.079171741778303</v>
      </c>
      <c r="L28" s="86"/>
      <c r="M28" s="87"/>
    </row>
    <row r="29" spans="1:13" ht="15.75">
      <c r="A29" s="69">
        <v>7</v>
      </c>
      <c r="B29" s="70">
        <v>12</v>
      </c>
      <c r="C29" s="89" t="s">
        <v>62</v>
      </c>
      <c r="D29" s="74" t="s">
        <v>63</v>
      </c>
      <c r="E29" s="83">
        <v>39890</v>
      </c>
      <c r="F29" s="85" t="s">
        <v>50</v>
      </c>
      <c r="G29" s="85" t="s">
        <v>53</v>
      </c>
      <c r="H29" s="75">
        <v>12.089</v>
      </c>
      <c r="I29" s="76">
        <v>20.63</v>
      </c>
      <c r="J29" s="77">
        <v>8.5410000000000004</v>
      </c>
      <c r="K29" s="78">
        <v>34.900630150266601</v>
      </c>
      <c r="L29" s="86"/>
      <c r="M29" s="87"/>
    </row>
    <row r="30" spans="1:13" ht="15.75">
      <c r="A30" s="69">
        <v>8</v>
      </c>
      <c r="B30" s="70">
        <v>16</v>
      </c>
      <c r="C30" s="85" t="s">
        <v>64</v>
      </c>
      <c r="D30" s="71" t="s">
        <v>65</v>
      </c>
      <c r="E30" s="83">
        <v>40035</v>
      </c>
      <c r="F30" s="88" t="s">
        <v>48</v>
      </c>
      <c r="G30" s="85" t="s">
        <v>53</v>
      </c>
      <c r="H30" s="75">
        <v>12.817</v>
      </c>
      <c r="I30" s="76">
        <v>20.763000000000002</v>
      </c>
      <c r="J30" s="77">
        <v>7.9459999999999997</v>
      </c>
      <c r="K30" s="78">
        <v>34.677069787602903</v>
      </c>
      <c r="L30" s="86"/>
      <c r="M30" s="87"/>
    </row>
    <row r="31" spans="1:13" ht="15.75">
      <c r="A31" s="69">
        <v>9</v>
      </c>
      <c r="B31" s="70">
        <v>53</v>
      </c>
      <c r="C31" s="89" t="s">
        <v>66</v>
      </c>
      <c r="D31" s="90" t="s">
        <v>67</v>
      </c>
      <c r="E31" s="83">
        <v>40342</v>
      </c>
      <c r="F31" s="89" t="s">
        <v>68</v>
      </c>
      <c r="G31" s="85" t="s">
        <v>69</v>
      </c>
      <c r="H31" s="75">
        <v>13.12</v>
      </c>
      <c r="I31" s="76">
        <v>21.045999999999999</v>
      </c>
      <c r="J31" s="77">
        <v>7.9260000000000002</v>
      </c>
      <c r="K31" s="78">
        <v>34.210776394564299</v>
      </c>
      <c r="L31" s="86"/>
      <c r="M31" s="87"/>
    </row>
    <row r="32" spans="1:13" ht="15.75">
      <c r="A32" s="69">
        <v>10</v>
      </c>
      <c r="B32" s="70">
        <v>15</v>
      </c>
      <c r="C32" s="85" t="s">
        <v>70</v>
      </c>
      <c r="D32" s="71" t="s">
        <v>71</v>
      </c>
      <c r="E32" s="83">
        <v>40399</v>
      </c>
      <c r="F32" s="88" t="s">
        <v>48</v>
      </c>
      <c r="G32" s="85" t="s">
        <v>53</v>
      </c>
      <c r="H32" s="75">
        <v>12.957000000000001</v>
      </c>
      <c r="I32" s="76">
        <v>21.864999999999998</v>
      </c>
      <c r="J32" s="77">
        <v>8.9079999999999995</v>
      </c>
      <c r="K32" s="78">
        <v>32.929339126457798</v>
      </c>
      <c r="L32" s="86"/>
      <c r="M32" s="87"/>
    </row>
    <row r="33" spans="1:13" ht="15.75">
      <c r="A33" s="69">
        <v>11</v>
      </c>
      <c r="B33" s="70">
        <v>54</v>
      </c>
      <c r="C33" s="89" t="s">
        <v>72</v>
      </c>
      <c r="D33" s="90" t="s">
        <v>73</v>
      </c>
      <c r="E33" s="83">
        <v>40768</v>
      </c>
      <c r="F33" s="89" t="s">
        <v>48</v>
      </c>
      <c r="G33" s="85" t="s">
        <v>69</v>
      </c>
      <c r="H33" s="75">
        <v>13.917999999999999</v>
      </c>
      <c r="I33" s="76">
        <v>22.616</v>
      </c>
      <c r="J33" s="77">
        <v>8.6980000000000004</v>
      </c>
      <c r="K33" s="78">
        <v>31.835868411743899</v>
      </c>
      <c r="L33" s="86"/>
      <c r="M33" s="87"/>
    </row>
    <row r="34" spans="1:13" ht="15.75">
      <c r="A34" s="69">
        <v>12</v>
      </c>
      <c r="B34" s="70">
        <v>18</v>
      </c>
      <c r="C34" s="89" t="s">
        <v>74</v>
      </c>
      <c r="D34" s="74" t="s">
        <v>75</v>
      </c>
      <c r="E34" s="83">
        <v>40556</v>
      </c>
      <c r="F34" s="89" t="s">
        <v>48</v>
      </c>
      <c r="G34" s="85" t="s">
        <v>53</v>
      </c>
      <c r="H34" s="91">
        <v>15.507999999999999</v>
      </c>
      <c r="I34" s="76">
        <v>24.071000000000002</v>
      </c>
      <c r="J34" s="77">
        <v>8.5630000000000006</v>
      </c>
      <c r="K34" s="78">
        <v>29.9115117776578</v>
      </c>
      <c r="L34" s="86"/>
      <c r="M34" s="87"/>
    </row>
    <row r="35" spans="1:13" ht="15.75">
      <c r="A35" s="69">
        <v>13</v>
      </c>
      <c r="B35" s="92">
        <v>43</v>
      </c>
      <c r="C35" s="92" t="s">
        <v>76</v>
      </c>
      <c r="D35" s="92" t="s">
        <v>77</v>
      </c>
      <c r="E35" s="93">
        <v>39829</v>
      </c>
      <c r="F35" s="92" t="s">
        <v>50</v>
      </c>
      <c r="G35" s="92" t="s">
        <v>78</v>
      </c>
      <c r="H35" s="75">
        <v>17.097999999999999</v>
      </c>
      <c r="I35" s="76">
        <v>25.526</v>
      </c>
      <c r="J35" s="77">
        <v>8.4280000000000008</v>
      </c>
      <c r="K35" s="78">
        <v>28.206534513828998</v>
      </c>
      <c r="L35" s="86"/>
      <c r="M35" s="87"/>
    </row>
    <row r="36" spans="1:13" ht="15.75">
      <c r="A36" s="69" t="s">
        <v>79</v>
      </c>
      <c r="B36" s="70">
        <v>11</v>
      </c>
      <c r="C36" s="85" t="s">
        <v>80</v>
      </c>
      <c r="D36" s="71" t="s">
        <v>81</v>
      </c>
      <c r="E36" s="83">
        <v>40424</v>
      </c>
      <c r="F36" s="89" t="s">
        <v>68</v>
      </c>
      <c r="G36" s="85" t="s">
        <v>53</v>
      </c>
      <c r="H36" s="94"/>
      <c r="I36" s="95"/>
      <c r="J36" s="77"/>
      <c r="K36" s="78"/>
      <c r="L36" s="86"/>
      <c r="M36" s="87"/>
    </row>
    <row r="37" spans="1:13">
      <c r="A37" s="96" t="s">
        <v>82</v>
      </c>
      <c r="B37" s="97"/>
      <c r="C37" s="97"/>
      <c r="D37" s="97"/>
      <c r="E37" s="97"/>
      <c r="F37" s="97"/>
      <c r="G37" s="97" t="s">
        <v>83</v>
      </c>
      <c r="H37" s="98"/>
      <c r="I37" s="98"/>
      <c r="J37" s="98"/>
      <c r="K37" s="98"/>
      <c r="L37" s="98"/>
      <c r="M37" s="99"/>
    </row>
    <row r="38" spans="1:13">
      <c r="A38" s="100" t="s">
        <v>84</v>
      </c>
      <c r="B38" s="101"/>
      <c r="C38" s="101"/>
      <c r="D38" s="101"/>
      <c r="E38" s="101"/>
      <c r="F38" s="101"/>
      <c r="G38" s="102" t="s">
        <v>85</v>
      </c>
      <c r="H38" s="103">
        <v>4</v>
      </c>
      <c r="I38" s="104"/>
      <c r="J38" s="104"/>
      <c r="K38" s="105"/>
      <c r="L38" s="106" t="s">
        <v>86</v>
      </c>
      <c r="M38" s="107">
        <f>COUNTIF(F52:F82,"ЗМС")</f>
        <v>0</v>
      </c>
    </row>
    <row r="39" spans="1:13">
      <c r="A39" s="100" t="s">
        <v>87</v>
      </c>
      <c r="B39" s="108"/>
      <c r="C39" s="108"/>
      <c r="D39" s="108"/>
      <c r="E39" s="108"/>
      <c r="F39" s="108"/>
      <c r="G39" s="102" t="s">
        <v>88</v>
      </c>
      <c r="H39" s="103">
        <v>21</v>
      </c>
      <c r="I39" s="104"/>
      <c r="J39" s="104"/>
      <c r="K39" s="109"/>
      <c r="L39" s="106" t="s">
        <v>89</v>
      </c>
      <c r="M39" s="107">
        <f>COUNTIF(F52:F82,"МСМК")</f>
        <v>0</v>
      </c>
    </row>
    <row r="40" spans="1:13">
      <c r="A40" s="100"/>
      <c r="B40" s="108"/>
      <c r="C40" s="108"/>
      <c r="D40" s="108"/>
      <c r="E40" s="108"/>
      <c r="F40" s="108"/>
      <c r="G40" s="102" t="s">
        <v>90</v>
      </c>
      <c r="H40" s="103">
        <v>21</v>
      </c>
      <c r="I40" s="104"/>
      <c r="J40" s="104"/>
      <c r="K40" s="105"/>
      <c r="L40" s="106" t="s">
        <v>91</v>
      </c>
      <c r="M40" s="107">
        <f>COUNTIF(F52:F82,"МС")</f>
        <v>0</v>
      </c>
    </row>
    <row r="41" spans="1:13">
      <c r="A41" s="100"/>
      <c r="B41" s="108"/>
      <c r="C41" s="108"/>
      <c r="D41" s="108"/>
      <c r="E41" s="108"/>
      <c r="F41" s="108"/>
      <c r="G41" s="102" t="s">
        <v>92</v>
      </c>
      <c r="H41" s="103">
        <v>21</v>
      </c>
      <c r="I41" s="104"/>
      <c r="J41" s="104"/>
      <c r="K41" s="109"/>
      <c r="L41" s="106" t="s">
        <v>50</v>
      </c>
      <c r="M41" s="107">
        <v>2</v>
      </c>
    </row>
    <row r="42" spans="1:13">
      <c r="A42" s="100"/>
      <c r="B42" s="108"/>
      <c r="C42" s="108"/>
      <c r="D42" s="108"/>
      <c r="E42" s="108"/>
      <c r="F42" s="108"/>
      <c r="G42" s="102" t="s">
        <v>93</v>
      </c>
      <c r="H42" s="103">
        <f>COUNTIF(A81:A82,"НФ")</f>
        <v>0</v>
      </c>
      <c r="I42" s="104"/>
      <c r="J42" s="104"/>
      <c r="K42" s="104"/>
      <c r="L42" s="106" t="s">
        <v>68</v>
      </c>
      <c r="M42" s="107">
        <v>4</v>
      </c>
    </row>
    <row r="43" spans="1:13" ht="15.75">
      <c r="A43" s="110"/>
      <c r="B43" s="101"/>
      <c r="C43" s="101"/>
      <c r="D43" s="101"/>
      <c r="E43" s="101"/>
      <c r="F43" s="101"/>
      <c r="G43" s="102" t="s">
        <v>94</v>
      </c>
      <c r="H43" s="103">
        <f>COUNTIF(A81:A82,"ДСКВ")</f>
        <v>0</v>
      </c>
      <c r="I43" s="111"/>
      <c r="J43" s="111"/>
      <c r="K43" s="111"/>
      <c r="L43" s="106" t="s">
        <v>48</v>
      </c>
      <c r="M43" s="107">
        <v>10</v>
      </c>
    </row>
    <row r="44" spans="1:13">
      <c r="A44" s="110"/>
      <c r="B44" s="108"/>
      <c r="C44" s="108"/>
      <c r="D44" s="108"/>
      <c r="E44" s="108"/>
      <c r="F44" s="108"/>
      <c r="G44" s="102" t="s">
        <v>95</v>
      </c>
      <c r="H44" s="103">
        <f>COUNTIF(A81:A82,"НС")</f>
        <v>0</v>
      </c>
      <c r="I44" s="112"/>
      <c r="J44" s="112"/>
      <c r="K44" s="112"/>
      <c r="L44" s="106" t="s">
        <v>96</v>
      </c>
      <c r="M44" s="107">
        <f>COUNTIF(F52:F82,"3 СР")</f>
        <v>0</v>
      </c>
    </row>
    <row r="45" spans="1:13">
      <c r="A45" s="100"/>
      <c r="B45" s="104"/>
      <c r="C45" s="104"/>
      <c r="D45" s="104"/>
      <c r="E45" s="104"/>
      <c r="F45" s="113"/>
      <c r="G45" s="104"/>
      <c r="H45" s="104"/>
      <c r="I45" s="104"/>
      <c r="J45" s="112"/>
      <c r="K45" s="112"/>
      <c r="L45" s="112"/>
      <c r="M45" s="114"/>
    </row>
    <row r="46" spans="1:13" ht="15.75">
      <c r="A46" s="115" t="s">
        <v>23</v>
      </c>
      <c r="B46" s="116"/>
      <c r="C46" s="116"/>
      <c r="D46" s="116"/>
      <c r="E46" s="116" t="s">
        <v>27</v>
      </c>
      <c r="F46" s="116"/>
      <c r="G46" s="116"/>
      <c r="H46" s="116"/>
      <c r="I46" s="117"/>
      <c r="J46" s="117" t="s">
        <v>30</v>
      </c>
      <c r="K46" s="117"/>
      <c r="L46" s="117"/>
      <c r="M46" s="118"/>
    </row>
    <row r="47" spans="1:13">
      <c r="A47" s="119"/>
      <c r="B47" s="112"/>
      <c r="C47" s="112"/>
      <c r="D47" s="112"/>
      <c r="E47" s="112"/>
      <c r="F47" s="112"/>
      <c r="G47" s="112"/>
      <c r="H47" s="112"/>
      <c r="I47" s="112"/>
      <c r="J47" s="112"/>
      <c r="K47" s="120"/>
      <c r="L47" s="120"/>
      <c r="M47" s="121"/>
    </row>
    <row r="48" spans="1:13">
      <c r="A48" s="119"/>
      <c r="B48" s="112"/>
      <c r="C48" s="112"/>
      <c r="D48" s="112"/>
      <c r="E48" s="112"/>
      <c r="F48" s="112"/>
      <c r="G48" s="112"/>
      <c r="H48" s="112"/>
      <c r="I48" s="112"/>
      <c r="J48" s="112"/>
      <c r="K48" s="104"/>
      <c r="L48" s="104"/>
      <c r="M48" s="15"/>
    </row>
    <row r="49" spans="1:13">
      <c r="A49" s="119"/>
      <c r="B49" s="112"/>
      <c r="C49" s="112"/>
      <c r="D49" s="112"/>
      <c r="E49" s="112"/>
      <c r="F49" s="112"/>
      <c r="G49" s="112"/>
      <c r="H49" s="112"/>
      <c r="I49" s="112"/>
      <c r="J49" s="112"/>
      <c r="K49" s="104"/>
      <c r="L49" s="104"/>
      <c r="M49" s="15"/>
    </row>
    <row r="50" spans="1:13">
      <c r="A50" s="119"/>
      <c r="B50" s="112"/>
      <c r="C50" s="112"/>
      <c r="D50" s="112"/>
      <c r="E50" s="112"/>
      <c r="F50" s="122"/>
      <c r="G50" s="122"/>
      <c r="H50" s="122"/>
      <c r="I50" s="122"/>
      <c r="J50" s="122"/>
      <c r="K50" s="113"/>
      <c r="L50" s="113"/>
      <c r="M50" s="123"/>
    </row>
    <row r="51" spans="1:13" ht="16.5" thickBot="1">
      <c r="A51" s="124" t="str">
        <f>G17</f>
        <v xml:space="preserve">ВОРГАНОВ А.А. (1К, г. ВОРОНЕЖ) </v>
      </c>
      <c r="B51" s="125"/>
      <c r="C51" s="125"/>
      <c r="D51" s="125"/>
      <c r="E51" s="125" t="s">
        <v>28</v>
      </c>
      <c r="F51" s="125"/>
      <c r="G51" s="125"/>
      <c r="H51" s="126"/>
      <c r="I51" s="126"/>
      <c r="J51" s="127" t="s">
        <v>31</v>
      </c>
      <c r="K51" s="127"/>
      <c r="L51" s="127"/>
      <c r="M51" s="128"/>
    </row>
  </sheetData>
  <mergeCells count="29">
    <mergeCell ref="A46:D46"/>
    <mergeCell ref="E46:H46"/>
    <mergeCell ref="A51:D51"/>
    <mergeCell ref="E51:G51"/>
    <mergeCell ref="G21:G22"/>
    <mergeCell ref="I21:J22"/>
    <mergeCell ref="K21:K22"/>
    <mergeCell ref="L21:L22"/>
    <mergeCell ref="M21:M22"/>
    <mergeCell ref="A37:F37"/>
    <mergeCell ref="G37:M37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4">
    <cfRule type="duplicateValues" dxfId="9" priority="9"/>
    <cfRule type="duplicateValues" dxfId="8" priority="10"/>
  </conditionalFormatting>
  <conditionalFormatting sqref="D25">
    <cfRule type="duplicateValues" dxfId="7" priority="7"/>
    <cfRule type="duplicateValues" dxfId="6" priority="8"/>
  </conditionalFormatting>
  <conditionalFormatting sqref="D28">
    <cfRule type="duplicateValues" dxfId="5" priority="5"/>
    <cfRule type="duplicateValues" dxfId="4" priority="6"/>
  </conditionalFormatting>
  <conditionalFormatting sqref="D30">
    <cfRule type="duplicateValues" dxfId="3" priority="3"/>
    <cfRule type="duplicateValues" dxfId="2" priority="4"/>
  </conditionalFormatting>
  <conditionalFormatting sqref="D32">
    <cfRule type="duplicateValues" dxfId="1" priority="1"/>
    <cfRule type="duplicateValues" dxfId="0" priority="2"/>
  </conditionalFormatting>
  <pageMargins left="0.7" right="0.7" top="0.75" bottom="0.75" header="0.3" footer="0.3"/>
  <pageSetup paperSize="9"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15-16</vt:lpstr>
      <vt:lpstr>'д 15-16'!Область_печати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2025-07-23T15:50:44Z</dcterms:created>
  <dcterms:modified xsi:type="dcterms:W3CDTF">2025-07-23T15:52:34Z</dcterms:modified>
</cp:coreProperties>
</file>