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4EFF0F3D-3552-4C62-9FDC-6177E604DEE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</definedNames>
  <calcPr calcId="191029" refMode="R1C1"/>
</workbook>
</file>

<file path=xl/calcChain.xml><?xml version="1.0" encoding="utf-8"?>
<calcChain xmlns="http://schemas.openxmlformats.org/spreadsheetml/2006/main">
  <c r="I52" i="126" l="1"/>
  <c r="E52" i="126"/>
  <c r="A52" i="126"/>
  <c r="K44" i="126"/>
  <c r="H44" i="126"/>
  <c r="K43" i="126"/>
  <c r="H43" i="126"/>
  <c r="H42" i="126"/>
  <c r="H41" i="126"/>
  <c r="K40" i="126"/>
  <c r="K39" i="126"/>
  <c r="K38" i="126"/>
  <c r="H40" i="126" l="1"/>
  <c r="H39" i="126" s="1"/>
</calcChain>
</file>

<file path=xl/sharedStrings.xml><?xml version="1.0" encoding="utf-8"?>
<sst xmlns="http://schemas.openxmlformats.org/spreadsheetml/2006/main" count="143" uniqueCount="123">
  <si>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</si>
  <si>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</si>
  <si>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</si>
  <si>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</si>
  <si>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</si>
  <si>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</si>
  <si>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</si>
  <si>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</si>
  <si>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</si>
  <si>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</si>
  <si>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</si>
  <si>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</si>
  <si>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</si>
  <si>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</si>
  <si>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</si>
  <si>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</si>
  <si>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</si>
  <si>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</si>
  <si>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</si>
  <si>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</si>
  <si>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</si>
  <si>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</si>
  <si>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</si>
  <si>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</si>
  <si>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</si>
  <si>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</si>
  <si>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</si>
  <si>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</si>
  <si>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</si>
  <si>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</si>
  <si>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</si>
  <si>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</si>
  <si>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</si>
  <si>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</si>
  <si>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</si>
  <si>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</si>
  <si>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</si>
  <si>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</si>
  <si>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</si>
  <si>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</si>
  <si>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</si>
  <si>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</si>
  <si>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</si>
  <si>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</si>
  <si>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</si>
  <si>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</si>
  <si>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</si>
  <si>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</si>
  <si>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</si>
  <si>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</si>
  <si>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</si>
  <si>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</si>
  <si>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</si>
  <si>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</si>
  <si>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</si>
  <si>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</si>
  <si>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</si>
  <si>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В.А.(ВК, г.Омск)</t>
  </si>
  <si>
    <t>МЯГКОВА Е.А.(IК, г. Саранск)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</si>
  <si>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</si>
  <si>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</si>
  <si>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</si>
  <si>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</si>
  <si>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</si>
  <si>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</si>
  <si>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ДАТА ПРОВЕДЕНИЯ: 22 февраля 2025г.</t>
  </si>
  <si>
    <t>НС</t>
  </si>
  <si>
    <t>Бусарова Дарья</t>
  </si>
  <si>
    <t>Мордовия</t>
  </si>
  <si>
    <t>386</t>
  </si>
  <si>
    <t>10091081768</t>
  </si>
  <si>
    <t>Ситникова-Рыхлицкая Софья</t>
  </si>
  <si>
    <t>26.05.2007</t>
  </si>
  <si>
    <t>Иркутская обл.</t>
  </si>
  <si>
    <t>31</t>
  </si>
  <si>
    <t>10090062561</t>
  </si>
  <si>
    <t>Зеленина Кира</t>
  </si>
  <si>
    <t>06.11.2008</t>
  </si>
  <si>
    <t>23</t>
  </si>
  <si>
    <t>10091230096</t>
  </si>
  <si>
    <t>Богачева Виктория</t>
  </si>
  <si>
    <t>12.03.2008</t>
  </si>
  <si>
    <t>883</t>
  </si>
  <si>
    <t>10110290084</t>
  </si>
  <si>
    <t>Трошкина Дарья</t>
  </si>
  <si>
    <t>13.02.2008</t>
  </si>
  <si>
    <t>Москва</t>
  </si>
  <si>
    <t>878</t>
  </si>
  <si>
    <t>10104993083</t>
  </si>
  <si>
    <t>Дуляр Софья</t>
  </si>
  <si>
    <t>10.07.2007</t>
  </si>
  <si>
    <t>Санкт-Петербург</t>
  </si>
  <si>
    <t>178</t>
  </si>
  <si>
    <t>10144262828</t>
  </si>
  <si>
    <t>Любушкина Елизавета</t>
  </si>
  <si>
    <t>18.12.2008</t>
  </si>
  <si>
    <t>43</t>
  </si>
  <si>
    <t>10090061753</t>
  </si>
  <si>
    <t>Ажнакина Анастасия</t>
  </si>
  <si>
    <t>01.03.2007</t>
  </si>
  <si>
    <t>Пензенская обл.</t>
  </si>
  <si>
    <t>583</t>
  </si>
  <si>
    <t>10090061955</t>
  </si>
  <si>
    <t>Алексеева Анна</t>
  </si>
  <si>
    <t>16.10.2007</t>
  </si>
  <si>
    <t>777</t>
  </si>
  <si>
    <t>10112255050</t>
  </si>
  <si>
    <t>Сафина Арианна</t>
  </si>
  <si>
    <t>11.06.2007</t>
  </si>
  <si>
    <t>Брянская обл.</t>
  </si>
  <si>
    <t>696</t>
  </si>
  <si>
    <t>10137962474</t>
  </si>
  <si>
    <t>Кошкарева Анастасия</t>
  </si>
  <si>
    <t>16.05.2007</t>
  </si>
  <si>
    <t>35</t>
  </si>
  <si>
    <t>10120340709</t>
  </si>
  <si>
    <t>Иванова Александра</t>
  </si>
  <si>
    <t>09.03.2008</t>
  </si>
  <si>
    <t>Челябинская обл.</t>
  </si>
  <si>
    <t>36</t>
  </si>
  <si>
    <t>10120340911</t>
  </si>
  <si>
    <t>Шакирова Екатерина</t>
  </si>
  <si>
    <t>14.03.2008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</si>
</sst>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14" fontId="17" fillId="2" borderId="42" xfId="8" applyNumberFormat="1" applyFont="1" applyFill="1" applyBorder="1" applyAlignment="1">
      <alignment horizontal="center" vertical="center" wrapText="1"/>
    </xf>
    <xf numFmtId="0" fontId="17" fillId="2" borderId="43" xfId="8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22" fillId="0" borderId="28" xfId="0" applyNumberFormat="1" applyFont="1" applyBorder="1" applyAlignment="1">
      <alignment horizont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view="pageBreakPreview" topLeftCell="A28" zoomScaleNormal="100" zoomScaleSheetLayoutView="100" workbookViewId="0">
      <selection activeCell="F33" sqref="F33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8" width="11.44140625" style="31" customWidth="1"/>
    <col min="9" max="9" width="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1" x14ac:dyDescent="0.25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10" t="s">
        <v>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1" x14ac:dyDescent="0.25">
      <c r="A4" s="110" t="s">
        <v>51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1" x14ac:dyDescent="0.25">
      <c r="A5" s="110" t="s">
        <v>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ht="28.8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21" x14ac:dyDescent="0.25">
      <c r="A7" s="112" t="s">
        <v>11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21.6" thickBot="1" x14ac:dyDescent="0.3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8.600000000000001" thickTop="1" x14ac:dyDescent="0.25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" x14ac:dyDescent="0.25">
      <c r="A10" s="117" t="s">
        <v>45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8" x14ac:dyDescent="0.25">
      <c r="A11" s="117" t="s">
        <v>56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x14ac:dyDescent="0.25">
      <c r="A12" s="107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15.6" x14ac:dyDescent="0.25">
      <c r="A13" s="100" t="s">
        <v>53</v>
      </c>
      <c r="B13" s="101"/>
      <c r="C13" s="101"/>
      <c r="D13" s="101"/>
      <c r="E13" s="3"/>
      <c r="F13" s="94" t="s">
        <v>63</v>
      </c>
      <c r="G13" s="94"/>
      <c r="H13" s="16"/>
      <c r="I13" s="16"/>
      <c r="J13" s="4"/>
      <c r="K13" s="5" t="s">
        <v>60</v>
      </c>
    </row>
    <row r="14" spans="1:11" ht="15.6" x14ac:dyDescent="0.25">
      <c r="A14" s="102" t="s">
        <v>65</v>
      </c>
      <c r="B14" s="103"/>
      <c r="C14" s="103"/>
      <c r="D14" s="103"/>
      <c r="E14" s="6"/>
      <c r="F14" s="41" t="s">
        <v>64</v>
      </c>
      <c r="G14" s="41"/>
      <c r="H14" s="17"/>
      <c r="I14" s="17"/>
      <c r="J14" s="7"/>
      <c r="K14" s="8" t="s">
        <v>61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20" t="s">
        <v>0</v>
      </c>
      <c r="I15" s="121"/>
      <c r="J15" s="121"/>
      <c r="K15" s="122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5"/>
      <c r="H20" s="22"/>
      <c r="I20" s="22"/>
      <c r="J20" s="12"/>
      <c r="K20" s="12"/>
    </row>
    <row r="21" spans="1:11" ht="25.95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30" t="s">
        <v>38</v>
      </c>
      <c r="I21" s="131"/>
      <c r="J21" s="123" t="s">
        <v>18</v>
      </c>
      <c r="K21" s="125" t="s">
        <v>9</v>
      </c>
    </row>
    <row r="22" spans="1:11" ht="13.95" customHeight="1" thickBot="1" x14ac:dyDescent="0.3">
      <c r="A22" s="95"/>
      <c r="B22" s="89"/>
      <c r="C22" s="89"/>
      <c r="D22" s="89"/>
      <c r="E22" s="90"/>
      <c r="F22" s="91"/>
      <c r="G22" s="89"/>
      <c r="H22" s="87"/>
      <c r="I22" s="88"/>
      <c r="J22" s="124"/>
      <c r="K22" s="126"/>
    </row>
    <row r="23" spans="1:11" ht="30" customHeight="1" x14ac:dyDescent="0.3">
      <c r="A23" s="93">
        <v>1</v>
      </c>
      <c r="B23" s="93" t="s">
        <v>69</v>
      </c>
      <c r="C23" s="93" t="s">
        <v>70</v>
      </c>
      <c r="D23" s="93" t="s">
        <v>71</v>
      </c>
      <c r="E23" s="93" t="s">
        <v>72</v>
      </c>
      <c r="F23" s="93" t="s">
        <v>20</v>
      </c>
      <c r="G23" s="93" t="s">
        <v>73</v>
      </c>
      <c r="H23" s="92"/>
      <c r="I23" s="84"/>
      <c r="J23" s="75"/>
      <c r="K23" s="76"/>
    </row>
    <row r="24" spans="1:11" ht="30" customHeight="1" x14ac:dyDescent="0.3">
      <c r="A24" s="93">
        <v>2</v>
      </c>
      <c r="B24" s="93" t="s">
        <v>74</v>
      </c>
      <c r="C24" s="93" t="s">
        <v>75</v>
      </c>
      <c r="D24" s="93" t="s">
        <v>76</v>
      </c>
      <c r="E24" s="93" t="s">
        <v>77</v>
      </c>
      <c r="F24" s="93" t="s">
        <v>20</v>
      </c>
      <c r="G24" s="93" t="s">
        <v>68</v>
      </c>
      <c r="H24" s="92"/>
      <c r="I24" s="77"/>
      <c r="J24" s="75"/>
      <c r="K24" s="76"/>
    </row>
    <row r="25" spans="1:11" ht="30" customHeight="1" x14ac:dyDescent="0.3">
      <c r="A25" s="93">
        <v>3</v>
      </c>
      <c r="B25" s="93" t="s">
        <v>78</v>
      </c>
      <c r="C25" s="93" t="s">
        <v>79</v>
      </c>
      <c r="D25" s="93" t="s">
        <v>80</v>
      </c>
      <c r="E25" s="93" t="s">
        <v>81</v>
      </c>
      <c r="F25" s="93" t="s">
        <v>20</v>
      </c>
      <c r="G25" s="93" t="s">
        <v>68</v>
      </c>
      <c r="H25" s="92"/>
      <c r="I25" s="77"/>
      <c r="J25" s="75"/>
      <c r="K25" s="76"/>
    </row>
    <row r="26" spans="1:11" ht="30" customHeight="1" x14ac:dyDescent="0.3">
      <c r="A26" s="93">
        <v>4</v>
      </c>
      <c r="B26" s="93" t="s">
        <v>82</v>
      </c>
      <c r="C26" s="93" t="s">
        <v>83</v>
      </c>
      <c r="D26" s="93" t="s">
        <v>84</v>
      </c>
      <c r="E26" s="93" t="s">
        <v>85</v>
      </c>
      <c r="F26" s="93" t="s">
        <v>46</v>
      </c>
      <c r="G26" s="93" t="s">
        <v>86</v>
      </c>
      <c r="H26" s="92"/>
      <c r="I26" s="77"/>
      <c r="J26" s="75"/>
      <c r="K26" s="76"/>
    </row>
    <row r="27" spans="1:11" ht="30" customHeight="1" x14ac:dyDescent="0.3">
      <c r="A27" s="93">
        <v>5</v>
      </c>
      <c r="B27" s="93" t="s">
        <v>87</v>
      </c>
      <c r="C27" s="93" t="s">
        <v>88</v>
      </c>
      <c r="D27" s="93" t="s">
        <v>89</v>
      </c>
      <c r="E27" s="93" t="s">
        <v>90</v>
      </c>
      <c r="F27" s="93" t="s">
        <v>20</v>
      </c>
      <c r="G27" s="93" t="s">
        <v>91</v>
      </c>
      <c r="H27" s="92"/>
      <c r="I27" s="77"/>
      <c r="J27" s="75"/>
      <c r="K27" s="76"/>
    </row>
    <row r="28" spans="1:11" ht="30" customHeight="1" x14ac:dyDescent="0.3">
      <c r="A28" s="93">
        <v>6</v>
      </c>
      <c r="B28" s="93" t="s">
        <v>92</v>
      </c>
      <c r="C28" s="93" t="s">
        <v>93</v>
      </c>
      <c r="D28" s="93" t="s">
        <v>94</v>
      </c>
      <c r="E28" s="93" t="s">
        <v>95</v>
      </c>
      <c r="F28" s="93" t="s">
        <v>20</v>
      </c>
      <c r="G28" s="93" t="s">
        <v>91</v>
      </c>
      <c r="H28" s="92"/>
      <c r="I28" s="77"/>
      <c r="J28" s="75"/>
      <c r="K28" s="76"/>
    </row>
    <row r="29" spans="1:11" ht="30" customHeight="1" x14ac:dyDescent="0.3">
      <c r="A29" s="93">
        <v>7</v>
      </c>
      <c r="B29" s="93" t="s">
        <v>96</v>
      </c>
      <c r="C29" s="93" t="s">
        <v>97</v>
      </c>
      <c r="D29" s="93" t="s">
        <v>98</v>
      </c>
      <c r="E29" s="93" t="s">
        <v>99</v>
      </c>
      <c r="F29" s="93" t="s">
        <v>20</v>
      </c>
      <c r="G29" s="93" t="s">
        <v>100</v>
      </c>
      <c r="H29" s="92"/>
      <c r="I29" s="77"/>
      <c r="J29" s="75"/>
      <c r="K29" s="76"/>
    </row>
    <row r="30" spans="1:11" ht="30" customHeight="1" x14ac:dyDescent="0.3">
      <c r="A30" s="93">
        <v>8</v>
      </c>
      <c r="B30" s="93" t="s">
        <v>101</v>
      </c>
      <c r="C30" s="93" t="s">
        <v>102</v>
      </c>
      <c r="D30" s="93" t="s">
        <v>103</v>
      </c>
      <c r="E30" s="93" t="s">
        <v>104</v>
      </c>
      <c r="F30" s="93" t="s">
        <v>20</v>
      </c>
      <c r="G30" s="93" t="s">
        <v>100</v>
      </c>
      <c r="H30" s="92"/>
      <c r="I30" s="77"/>
      <c r="J30" s="75"/>
      <c r="K30" s="76"/>
    </row>
    <row r="31" spans="1:11" ht="30" customHeight="1" x14ac:dyDescent="0.3">
      <c r="A31" s="93">
        <v>9</v>
      </c>
      <c r="B31" s="93" t="s">
        <v>105</v>
      </c>
      <c r="C31" s="93" t="s">
        <v>106</v>
      </c>
      <c r="D31" s="93" t="s">
        <v>107</v>
      </c>
      <c r="E31" s="93" t="s">
        <v>108</v>
      </c>
      <c r="F31" s="93" t="s">
        <v>20</v>
      </c>
      <c r="G31" s="93" t="s">
        <v>109</v>
      </c>
      <c r="H31" s="92"/>
      <c r="I31" s="77"/>
      <c r="J31" s="75"/>
      <c r="K31" s="76"/>
    </row>
    <row r="32" spans="1:11" ht="30" customHeight="1" x14ac:dyDescent="0.3">
      <c r="A32" s="93">
        <v>10</v>
      </c>
      <c r="B32" s="93" t="s">
        <v>110</v>
      </c>
      <c r="C32" s="93" t="s">
        <v>111</v>
      </c>
      <c r="D32" s="93" t="s">
        <v>112</v>
      </c>
      <c r="E32" s="93" t="s">
        <v>113</v>
      </c>
      <c r="F32" s="93" t="s">
        <v>46</v>
      </c>
      <c r="G32" s="93" t="s">
        <v>86</v>
      </c>
      <c r="H32" s="92"/>
      <c r="I32" s="77"/>
      <c r="J32" s="75"/>
      <c r="K32" s="76"/>
    </row>
    <row r="33" spans="1:11" ht="30" customHeight="1" x14ac:dyDescent="0.3">
      <c r="A33" s="93">
        <v>11</v>
      </c>
      <c r="B33" s="93" t="s">
        <v>114</v>
      </c>
      <c r="C33" s="93" t="s">
        <v>115</v>
      </c>
      <c r="D33" s="93" t="s">
        <v>116</v>
      </c>
      <c r="E33" s="93" t="s">
        <v>117</v>
      </c>
      <c r="F33" s="93" t="s">
        <v>20</v>
      </c>
      <c r="G33" s="93" t="s">
        <v>118</v>
      </c>
      <c r="H33" s="92"/>
      <c r="I33" s="77"/>
      <c r="J33" s="75"/>
      <c r="K33" s="76"/>
    </row>
    <row r="34" spans="1:11" ht="30" customHeight="1" x14ac:dyDescent="0.3">
      <c r="A34" s="93">
        <v>12</v>
      </c>
      <c r="B34" s="93" t="s">
        <v>119</v>
      </c>
      <c r="C34" s="93" t="s">
        <v>120</v>
      </c>
      <c r="D34" s="93" t="s">
        <v>121</v>
      </c>
      <c r="E34" s="93" t="s">
        <v>122</v>
      </c>
      <c r="F34" s="93" t="s">
        <v>20</v>
      </c>
      <c r="G34" s="93" t="s">
        <v>118</v>
      </c>
      <c r="H34" s="92"/>
      <c r="I34" s="77"/>
      <c r="J34" s="75"/>
      <c r="K34" s="76"/>
    </row>
    <row r="35" spans="1:11" ht="30" customHeight="1" x14ac:dyDescent="0.3">
      <c r="A35" s="93" t="s">
        <v>66</v>
      </c>
      <c r="B35" s="93">
        <v>63</v>
      </c>
      <c r="C35" s="93">
        <v>10093066430</v>
      </c>
      <c r="D35" s="93" t="s">
        <v>67</v>
      </c>
      <c r="E35" s="99">
        <v>39541</v>
      </c>
      <c r="F35" s="93" t="s">
        <v>20</v>
      </c>
      <c r="G35" s="93" t="s">
        <v>68</v>
      </c>
      <c r="H35" s="92"/>
      <c r="I35" s="77"/>
      <c r="J35" s="75"/>
      <c r="K35" s="76"/>
    </row>
    <row r="36" spans="1:11" ht="16.2" thickBot="1" x14ac:dyDescent="0.35">
      <c r="A36" s="23"/>
      <c r="B36" s="24"/>
      <c r="C36" s="24"/>
      <c r="D36" s="1"/>
      <c r="E36" s="25"/>
      <c r="F36" s="15"/>
      <c r="G36" s="15"/>
      <c r="H36" s="26"/>
      <c r="I36" s="26"/>
      <c r="J36" s="27"/>
      <c r="K36" s="27"/>
    </row>
    <row r="37" spans="1:11" ht="15" thickTop="1" x14ac:dyDescent="0.25">
      <c r="A37" s="133" t="s">
        <v>3</v>
      </c>
      <c r="B37" s="134"/>
      <c r="C37" s="134"/>
      <c r="D37" s="134"/>
      <c r="E37" s="52"/>
      <c r="F37" s="52"/>
      <c r="G37" s="135" t="s">
        <v>25</v>
      </c>
      <c r="H37" s="135"/>
      <c r="I37" s="134"/>
      <c r="J37" s="135"/>
      <c r="K37" s="136"/>
    </row>
    <row r="38" spans="1:11" x14ac:dyDescent="0.25">
      <c r="A38" s="66" t="s">
        <v>33</v>
      </c>
      <c r="B38" s="21"/>
      <c r="C38" s="21"/>
      <c r="D38" s="67"/>
      <c r="E38" s="29"/>
      <c r="F38" s="64"/>
      <c r="G38" s="28" t="s">
        <v>21</v>
      </c>
      <c r="H38" s="60">
        <v>7</v>
      </c>
      <c r="I38" s="70"/>
      <c r="J38" s="96" t="s">
        <v>19</v>
      </c>
      <c r="K38" s="97">
        <f>COUNTIF(F23:F35,"ЗМС")</f>
        <v>0</v>
      </c>
    </row>
    <row r="39" spans="1:11" x14ac:dyDescent="0.25">
      <c r="A39" s="66" t="s">
        <v>34</v>
      </c>
      <c r="B39" s="21"/>
      <c r="C39" s="21"/>
      <c r="D39" s="67"/>
      <c r="E39" s="2"/>
      <c r="F39" s="65"/>
      <c r="G39" s="30" t="s">
        <v>43</v>
      </c>
      <c r="H39" s="59">
        <f>H40+H43</f>
        <v>13</v>
      </c>
      <c r="I39" s="62"/>
      <c r="J39" s="96" t="s">
        <v>15</v>
      </c>
      <c r="K39" s="97">
        <f>COUNTIF(F23:F35,"МСМК")</f>
        <v>0</v>
      </c>
    </row>
    <row r="40" spans="1:11" x14ac:dyDescent="0.25">
      <c r="A40" s="66" t="s">
        <v>35</v>
      </c>
      <c r="B40" s="21"/>
      <c r="C40" s="21"/>
      <c r="D40" s="67"/>
      <c r="E40" s="2"/>
      <c r="F40" s="65"/>
      <c r="G40" s="30" t="s">
        <v>44</v>
      </c>
      <c r="H40" s="59">
        <f>H41+H42+H44</f>
        <v>12</v>
      </c>
      <c r="I40" s="62"/>
      <c r="J40" s="96" t="s">
        <v>17</v>
      </c>
      <c r="K40" s="97">
        <f>COUNTIF(F23:F35,"МС")</f>
        <v>0</v>
      </c>
    </row>
    <row r="41" spans="1:11" x14ac:dyDescent="0.25">
      <c r="A41" s="66" t="s">
        <v>36</v>
      </c>
      <c r="B41" s="21"/>
      <c r="C41" s="21"/>
      <c r="D41" s="67"/>
      <c r="E41" s="2"/>
      <c r="F41" s="65"/>
      <c r="G41" s="30" t="s">
        <v>39</v>
      </c>
      <c r="H41" s="60">
        <f>COUNT(A23:A35)</f>
        <v>12</v>
      </c>
      <c r="I41" s="61"/>
      <c r="J41" s="96" t="s">
        <v>20</v>
      </c>
      <c r="K41" s="97">
        <v>11</v>
      </c>
    </row>
    <row r="42" spans="1:11" x14ac:dyDescent="0.25">
      <c r="A42" s="66"/>
      <c r="B42" s="21"/>
      <c r="C42" s="21"/>
      <c r="D42" s="67"/>
      <c r="E42" s="2"/>
      <c r="F42" s="65"/>
      <c r="G42" s="30" t="s">
        <v>40</v>
      </c>
      <c r="H42" s="60">
        <f>COUNTIF(A23:A35,"НФ")</f>
        <v>0</v>
      </c>
      <c r="I42" s="61"/>
      <c r="J42" s="78" t="s">
        <v>46</v>
      </c>
      <c r="K42" s="97">
        <v>2</v>
      </c>
    </row>
    <row r="43" spans="1:11" x14ac:dyDescent="0.25">
      <c r="A43" s="66"/>
      <c r="B43" s="21"/>
      <c r="C43" s="21"/>
      <c r="D43" s="67"/>
      <c r="E43" s="2"/>
      <c r="F43" s="65"/>
      <c r="G43" s="30" t="s">
        <v>41</v>
      </c>
      <c r="H43" s="45">
        <f>COUNTIF(A23:A35,"НС")</f>
        <v>1</v>
      </c>
      <c r="I43" s="63"/>
      <c r="J43" s="98" t="s">
        <v>48</v>
      </c>
      <c r="K43" s="97">
        <f>COUNTIF(F23:F35,"2 сп.р.")</f>
        <v>0</v>
      </c>
    </row>
    <row r="44" spans="1:11" x14ac:dyDescent="0.25">
      <c r="A44" s="66"/>
      <c r="B44" s="21"/>
      <c r="C44" s="21"/>
      <c r="D44" s="67"/>
      <c r="E44" s="32"/>
      <c r="F44" s="71"/>
      <c r="G44" s="30" t="s">
        <v>42</v>
      </c>
      <c r="H44" s="45">
        <f>COUNTIF(A23:A35,"ДСКВ")</f>
        <v>0</v>
      </c>
      <c r="I44" s="72"/>
      <c r="J44" s="79" t="s">
        <v>47</v>
      </c>
      <c r="K44" s="97">
        <f>COUNTIF(F23:F35,"3 сп.р.")</f>
        <v>0</v>
      </c>
    </row>
    <row r="45" spans="1:11" x14ac:dyDescent="0.25">
      <c r="A45" s="33"/>
      <c r="K45" s="34"/>
    </row>
    <row r="46" spans="1:11" ht="15.6" x14ac:dyDescent="0.25">
      <c r="A46" s="137" t="s">
        <v>2</v>
      </c>
      <c r="B46" s="138"/>
      <c r="C46" s="138"/>
      <c r="D46" s="138"/>
      <c r="E46" s="139" t="s">
        <v>7</v>
      </c>
      <c r="F46" s="139"/>
      <c r="G46" s="139"/>
      <c r="H46" s="139"/>
      <c r="I46" s="139" t="s">
        <v>37</v>
      </c>
      <c r="J46" s="139"/>
      <c r="K46" s="140"/>
    </row>
    <row r="47" spans="1:11" x14ac:dyDescent="0.25">
      <c r="A47" s="33"/>
      <c r="B47" s="2"/>
      <c r="C47" s="2"/>
      <c r="E47" s="2"/>
      <c r="F47" s="29"/>
      <c r="G47" s="29"/>
      <c r="H47" s="29"/>
      <c r="I47" s="29"/>
      <c r="J47" s="29"/>
      <c r="K47" s="38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x14ac:dyDescent="0.25">
      <c r="A49" s="35"/>
      <c r="D49" s="36"/>
      <c r="E49" s="68"/>
      <c r="F49" s="36"/>
      <c r="G49" s="36"/>
      <c r="H49" s="69"/>
      <c r="I49" s="69"/>
      <c r="J49" s="36"/>
      <c r="K49" s="37"/>
    </row>
    <row r="50" spans="1:11" x14ac:dyDescent="0.25">
      <c r="A50" s="35"/>
      <c r="D50" s="36"/>
      <c r="E50" s="68"/>
      <c r="F50" s="36"/>
      <c r="G50" s="36"/>
      <c r="H50" s="69"/>
      <c r="I50" s="69"/>
      <c r="J50" s="36"/>
      <c r="K50" s="37"/>
    </row>
    <row r="51" spans="1:11" x14ac:dyDescent="0.25">
      <c r="A51" s="35"/>
      <c r="D51" s="36"/>
      <c r="E51" s="68"/>
      <c r="F51" s="36"/>
      <c r="G51" s="36"/>
      <c r="H51" s="69"/>
      <c r="I51" s="69"/>
      <c r="J51" s="36"/>
      <c r="K51" s="37"/>
    </row>
    <row r="52" spans="1:11" ht="16.2" thickBot="1" x14ac:dyDescent="0.3">
      <c r="A52" s="127" t="str">
        <f>G18</f>
        <v>МЯГКОВА Е.А.(IК, г. Саранск)</v>
      </c>
      <c r="B52" s="128"/>
      <c r="C52" s="128"/>
      <c r="D52" s="128"/>
      <c r="E52" s="128" t="str">
        <f>G17</f>
        <v>БОЧАНОВ В.А.(ВК, г.Омск)</v>
      </c>
      <c r="F52" s="128"/>
      <c r="G52" s="128"/>
      <c r="H52" s="128"/>
      <c r="I52" s="128" t="str">
        <f>G19</f>
        <v>ДОЯНОВ И.В. (IК, г. Саранск)</v>
      </c>
      <c r="J52" s="128"/>
      <c r="K52" s="129"/>
    </row>
    <row r="53" spans="1:11" ht="14.4" thickTop="1" x14ac:dyDescent="0.25"/>
    <row r="54" spans="1:11" ht="18" x14ac:dyDescent="0.25">
      <c r="A54" s="48"/>
      <c r="B54" s="49"/>
      <c r="C54" s="49"/>
      <c r="D54" s="48"/>
      <c r="E54" s="50"/>
      <c r="F54" s="48"/>
      <c r="G54" s="48"/>
      <c r="H54" s="51"/>
      <c r="I54" s="51"/>
      <c r="J54" s="48"/>
      <c r="K54" s="48"/>
    </row>
    <row r="55" spans="1:11" ht="21" x14ac:dyDescent="0.25">
      <c r="A55" s="46"/>
      <c r="B55" s="46"/>
      <c r="C55" s="47"/>
      <c r="D55" s="132"/>
      <c r="E55" s="132"/>
      <c r="F55" s="132"/>
      <c r="G55" s="132"/>
    </row>
    <row r="56" spans="1:11" ht="18" x14ac:dyDescent="0.25">
      <c r="D56" s="48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8">
    <mergeCell ref="D55:G55"/>
    <mergeCell ref="A37:D37"/>
    <mergeCell ref="G37:K37"/>
    <mergeCell ref="A46:D46"/>
    <mergeCell ref="E46:H46"/>
    <mergeCell ref="I46:K46"/>
    <mergeCell ref="J21:J22"/>
    <mergeCell ref="K21:K22"/>
    <mergeCell ref="A52:D52"/>
    <mergeCell ref="E52:H52"/>
    <mergeCell ref="I52:K52"/>
    <mergeCell ref="H21:I2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2025-02-19T11:41:37Z</cp:lastPrinted>
  <dcterms:created xsi:type="dcterms:W3CDTF">1996-10-08T23:32:33Z</dcterms:created>
  <dcterms:modified xsi:type="dcterms:W3CDTF">2025-02-22T14:13:07Z</dcterms:modified>
</cp:coreProperties>
</file>