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19A3950F-D060-418A-959F-AA8EF820CF47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Д 15-16 групповая гонка" sheetId="98" r:id="rId1"/>
  </sheets>
  <definedNames>
    <definedName name="_xlnm.Print_Titles" localSheetId="0">'Д 15-16 групповая гонка'!$21:$22</definedName>
    <definedName name="_xlnm.Print_Area" localSheetId="0">'Д 15-16 групповая гонка'!$A$1:$M$137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6" i="98" l="1"/>
  <c r="M125" i="98"/>
  <c r="M124" i="98"/>
  <c r="M123" i="98"/>
  <c r="M122" i="98"/>
  <c r="M121" i="98"/>
  <c r="M120" i="98"/>
  <c r="I127" i="98"/>
  <c r="I126" i="98"/>
  <c r="I125" i="98"/>
  <c r="I124" i="98"/>
  <c r="I123" i="98"/>
  <c r="I122" i="98" l="1"/>
  <c r="I121" i="98" s="1"/>
</calcChain>
</file>

<file path=xl/sharedStrings.xml><?xml version="1.0" encoding="utf-8"?>
<sst xmlns="http://schemas.openxmlformats.org/spreadsheetml/2006/main" count="404" uniqueCount="199">
  <si>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</si>
  <si>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</si>
  <si>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</si>
  <si>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</si>
  <si>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</si>
  <si>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</si>
  <si>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</si>
  <si>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</si>
  <si>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</si>
  <si>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</si>
  <si>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</si>
  <si>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</si>
  <si>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</si>
  <si>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</si>
  <si>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</si>
  <si>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</si>
  <si>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</si>
  <si>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</si>
  <si>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</si>
  <si>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</si>
  <si>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</si>
  <si>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</si>
  <si>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</si>
  <si>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</si>
  <si>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</si>
  <si>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</si>
  <si>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</si>
  <si>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</si>
  <si>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</si>
  <si>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</si>
  <si>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</si>
  <si>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</si>
  <si>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</si>
  <si>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</si>
  <si>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</si>
  <si>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</si>
  <si>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</si>
  <si>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</si>
  <si>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</si>
  <si>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</si>
  <si>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</si>
  <si>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</si>
  <si>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</si>
  <si>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</si>
  <si>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</si>
  <si>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</si>
  <si>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</si>
  <si>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</si>
  <si>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</si>
  <si>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</si>
  <si>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</si>
  <si>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</si>
  <si>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</si>
  <si>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</si>
  <si>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</si>
  <si>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</si>
  <si>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</si>
  <si>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</si>
  <si>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</si>
  <si>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</si>
  <si>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ВСЕРОССИЙСКИЕ СОРЕВНОВАНИЯ</t>
  </si>
  <si>
    <t>Самарская область</t>
  </si>
  <si>
    <t>Новосибирская область</t>
  </si>
  <si>
    <t>Республика Адыгея</t>
  </si>
  <si>
    <t>Иркутская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</si>
  <si>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</si>
  <si>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</si>
  <si>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г. Майкоп</t>
  </si>
  <si>
    <t xml:space="preserve">Попова Е.В. (ВК, г. Воронеж) </t>
  </si>
  <si>
    <t>Хабаровский край</t>
  </si>
  <si>
    <t>Краснодарский край</t>
  </si>
  <si>
    <t>Воронов А.М. (1СК, г. Майкоп)</t>
  </si>
  <si>
    <t>Ширяева Н.С. (1СК, г. Майкоп)</t>
  </si>
  <si>
    <t>Удмуртская Республика</t>
  </si>
  <si>
    <t>НФ</t>
  </si>
  <si>
    <t>ДАНЬШИНА Полина</t>
  </si>
  <si>
    <t>КОКАРЕВА Аглая</t>
  </si>
  <si>
    <t>ЧЕРТИХИНА Юлия</t>
  </si>
  <si>
    <t>ИСМАГИЛОВА Лилия</t>
  </si>
  <si>
    <t>ИВШИЧЕВА Яна</t>
  </si>
  <si>
    <t>ПАВЛОВСКАЯ Мария</t>
  </si>
  <si>
    <t>ГРИБОВА Марина</t>
  </si>
  <si>
    <t>НОВОЛОДСКАЯ Ангелина</t>
  </si>
  <si>
    <t>ДЕМЕНКОВА Анастасия</t>
  </si>
  <si>
    <t>2 СР</t>
  </si>
  <si>
    <t>ВАСЮКОВА Валерия</t>
  </si>
  <si>
    <t>АЛЕКСЕЕВА Васса</t>
  </si>
  <si>
    <t>СОЛОМАТИНА Олеся</t>
  </si>
  <si>
    <t>КОСТИНА Ольга</t>
  </si>
  <si>
    <t>КАСИМОВА Виолетта</t>
  </si>
  <si>
    <t>ЛОСЕВА Алина</t>
  </si>
  <si>
    <t>ТАДЖИЕВА Алина</t>
  </si>
  <si>
    <t>ОСИПОВА Виктория</t>
  </si>
  <si>
    <t>УДЯНСКАЯ Александра</t>
  </si>
  <si>
    <t>ДЕСЯТКОВА Елизавета</t>
  </si>
  <si>
    <t>ЖАТЬКО Владислава</t>
  </si>
  <si>
    <t xml:space="preserve">ГОЛЬКОВА Юлия </t>
  </si>
  <si>
    <t>ЛАЗАРЕВА Анастасия</t>
  </si>
  <si>
    <t>СИЗЫХ Кристина</t>
  </si>
  <si>
    <t>ГЕЙКО Диана</t>
  </si>
  <si>
    <t>МАКСИМЧУК Милана</t>
  </si>
  <si>
    <t>АФАНАСЬЕВА Дарья</t>
  </si>
  <si>
    <t>САНДАЛОВА Анастасия</t>
  </si>
  <si>
    <t>БАРАНОВА Екатерина</t>
  </si>
  <si>
    <t>РАДУНЕНКО Анна</t>
  </si>
  <si>
    <t>ТАТАРИНЦЕВА Алина</t>
  </si>
  <si>
    <t>ПРОКОПЧУК Валерия</t>
  </si>
  <si>
    <t>ТИХОНОВА Дарина</t>
  </si>
  <si>
    <t>СТЫКАЙЛО Виктория</t>
  </si>
  <si>
    <t>АЛЕКСЕЕНКО Сабрина</t>
  </si>
  <si>
    <t>ШИШКИНА Виктория</t>
  </si>
  <si>
    <t>САМОДЕЕНКО Дарья</t>
  </si>
  <si>
    <t>БЕЛЬКОВА Яна</t>
  </si>
  <si>
    <t>ВАНТЕЕВА Екатерина</t>
  </si>
  <si>
    <t>ХАЛАИМОВА Ирина</t>
  </si>
  <si>
    <t>ВЕСЕЛОВА Екатерина</t>
  </si>
  <si>
    <t>Псковская область</t>
  </si>
  <si>
    <t>СЛЕСАРЕВА Анастасия</t>
  </si>
  <si>
    <t>СЛЕСАРЕВА Елизавета</t>
  </si>
  <si>
    <t>БОГДАНОВА Елизавета</t>
  </si>
  <si>
    <t>ТАРНАЙ Кира</t>
  </si>
  <si>
    <t>АЛЕЙНИК Полина</t>
  </si>
  <si>
    <t>ДИКАЯ Арина</t>
  </si>
  <si>
    <t>КАМЕНЕВА Марина</t>
  </si>
  <si>
    <t>СОЛОВЬЕВА Владислава</t>
  </si>
  <si>
    <t>Республика Крым</t>
  </si>
  <si>
    <t>БАКАНОВА Алена</t>
  </si>
  <si>
    <t>МАЛЬЦЕВА Любовь</t>
  </si>
  <si>
    <t>РОМАЩЕНКО Валерия</t>
  </si>
  <si>
    <t>ПЛОТНИКОВА Алина</t>
  </si>
  <si>
    <t>ПОТАНИНА Анастасия</t>
  </si>
  <si>
    <t>ЮДАКОВА Ирина</t>
  </si>
  <si>
    <t>АЩЕУЛОВА Анна</t>
  </si>
  <si>
    <t>ГЕРАСИМОВА Александра</t>
  </si>
  <si>
    <t>ЛАНОВАЯ Дарья</t>
  </si>
  <si>
    <t>БАДАМШИНА Эсмира</t>
  </si>
  <si>
    <t>Республика Татарстан</t>
  </si>
  <si>
    <t>РАКИПОВА Ралина</t>
  </si>
  <si>
    <t>НИКОЛАЕВА Варвара</t>
  </si>
  <si>
    <t>Ульяновская область</t>
  </si>
  <si>
    <t>ДЕВУШКИ 15-16 лет</t>
  </si>
  <si>
    <t>МАЗНОВА Кристина</t>
  </si>
  <si>
    <t>Астраханская область</t>
  </si>
  <si>
    <t>ГАЛКИНА Кристина</t>
  </si>
  <si>
    <t>ШИПИЛОВА Дарья</t>
  </si>
  <si>
    <t>КАЗАНКОВА Дарья</t>
  </si>
  <si>
    <t>ТРОФИМОВА Софья</t>
  </si>
  <si>
    <t>КОПЫЛОВА Сафина</t>
  </si>
  <si>
    <t>КОНОВАЛОВА Софья</t>
  </si>
  <si>
    <t>БОНДАРЕВА Екатерина</t>
  </si>
  <si>
    <t>КАШТАНОВА Мария</t>
  </si>
  <si>
    <t>БОРИСОВА Диана</t>
  </si>
  <si>
    <t>ГУБАЕВА Нонна</t>
  </si>
  <si>
    <t>ЛУКИНА Ангелина</t>
  </si>
  <si>
    <t>ПИРОГОВА Анастасия</t>
  </si>
  <si>
    <t>ПРОНИНА Анастасия</t>
  </si>
  <si>
    <t>СУХАНОВА Белла</t>
  </si>
  <si>
    <t>ЕВКО Валерия</t>
  </si>
  <si>
    <t>Ростовская область</t>
  </si>
  <si>
    <t>КУЗЬМИНА Дарья</t>
  </si>
  <si>
    <t>СЛЕСОВА Екатерина</t>
  </si>
  <si>
    <t>КИРИЧЕНКО Лилиана</t>
  </si>
  <si>
    <t>СТРЕБКОВА Виктория</t>
  </si>
  <si>
    <t>БЕЛОРУКОВА Анастасия</t>
  </si>
  <si>
    <t>ГОНЧАРОВА Варвара</t>
  </si>
  <si>
    <t>МИРОНОВА Алёна</t>
  </si>
  <si>
    <t>КРУГЛОВА Юлия</t>
  </si>
  <si>
    <t>ГОРБАЧЕНКО Полина</t>
  </si>
  <si>
    <t>КАМИЛЬЯНОВА Эвелина</t>
  </si>
  <si>
    <t>КАМИЛЬЯНОВА Элина</t>
  </si>
  <si>
    <t>ВЕРИЖНИКОВА Ульяна</t>
  </si>
  <si>
    <t>Республика Башкортостан</t>
  </si>
  <si>
    <t>ТЮРИНА София</t>
  </si>
  <si>
    <t>БУЛАВКИНА Анастасия</t>
  </si>
  <si>
    <t>Московская область</t>
  </si>
  <si>
    <t>ЧЕРКАСОВА Серафима</t>
  </si>
  <si>
    <t>Тверская область</t>
  </si>
  <si>
    <t>КОРЧЕБНАЯ Ольга</t>
  </si>
  <si>
    <t>Оренбургская область</t>
  </si>
  <si>
    <t>НС</t>
  </si>
  <si>
    <t>2.12.007 п. 1.1 старт без росписи</t>
  </si>
  <si>
    <t>12 км /4</t>
  </si>
  <si>
    <t xml:space="preserve">Коммюнике: </t>
  </si>
  <si>
    <t>2.12.007 п. 6.3 - нарушение правил движения автомобилей технической помощи в гонке</t>
  </si>
  <si>
    <t>Представитель команды Московской области Головяшкин А. С. -предупреждение</t>
  </si>
  <si>
    <t/>
  </si>
  <si>
    <t>МЕСТО ПРОВЕДЕНИЯ: г. Майкоп</t>
  </si>
  <si>
    <t>ДАТА ПРОВЕДЕНИЯ: 18 апреля 2023 года</t>
  </si>
  <si>
    <t>НАЧАЛО ГОНКИ: 11ч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</si>
  <si>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35м</t>
    </r>
  </si>
  <si>
    <t>№ ВРВС: 0080601611Я</t>
  </si>
  <si>
    <t>№ ЕКП 2023: 31286</t>
  </si>
  <si>
    <t>НАЗВАНИЕ ТРАССЫ / РЕГ. НОМЕР: а/д Кужорская-Объездная</t>
  </si>
  <si>
    <t>Попова Е.В. (ВК, г. Воронеж)</t>
  </si>
  <si>
    <t>Температура: +22</t>
  </si>
  <si>
    <t>Влажность: 43%</t>
  </si>
  <si>
    <t>Осадки: облачно с прояснениями</t>
  </si>
  <si>
    <t>Ветер: 5 м/с</t>
  </si>
  <si>
    <t>3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</si>
</sst>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20" fillId="0" borderId="0"/>
    <xf numFmtId="0" fontId="4" fillId="0" borderId="0"/>
    <xf numFmtId="0" fontId="2" fillId="0" borderId="0"/>
    <xf numFmtId="0" fontId="1" fillId="0" borderId="0"/>
  </cellStyleXfs>
  <cellXfs count="171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1" fontId="7" fillId="0" borderId="5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7" fillId="0" borderId="0" xfId="0" applyFont="1"/>
    <xf numFmtId="0" fontId="7" fillId="0" borderId="8" xfId="0" applyFont="1" applyBorder="1" applyAlignment="1">
      <alignment horizontal="justify"/>
    </xf>
    <xf numFmtId="1" fontId="21" fillId="0" borderId="8" xfId="9" applyNumberFormat="1" applyFont="1" applyBorder="1" applyAlignment="1">
      <alignment horizontal="center" vertical="center" wrapText="1"/>
    </xf>
    <xf numFmtId="0" fontId="22" fillId="0" borderId="8" xfId="9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2" fontId="15" fillId="0" borderId="2" xfId="0" applyNumberFormat="1" applyFont="1" applyBorder="1" applyAlignment="1">
      <alignment vertical="center"/>
    </xf>
    <xf numFmtId="2" fontId="15" fillId="0" borderId="3" xfId="0" applyNumberFormat="1" applyFont="1" applyBorder="1" applyAlignment="1">
      <alignment vertical="center"/>
    </xf>
    <xf numFmtId="2" fontId="14" fillId="2" borderId="5" xfId="0" applyNumberFormat="1" applyFont="1" applyFill="1" applyBorder="1" applyAlignment="1">
      <alignment vertical="center"/>
    </xf>
    <xf numFmtId="2" fontId="15" fillId="0" borderId="5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 wrapText="1"/>
    </xf>
    <xf numFmtId="2" fontId="7" fillId="0" borderId="4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7" xfId="0" applyFont="1" applyBorder="1" applyAlignment="1">
      <alignment vertical="center"/>
    </xf>
    <xf numFmtId="2" fontId="7" fillId="0" borderId="28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2" fontId="7" fillId="0" borderId="32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14" fontId="7" fillId="0" borderId="2" xfId="0" applyNumberFormat="1" applyFont="1" applyBorder="1"/>
    <xf numFmtId="14" fontId="18" fillId="0" borderId="0" xfId="0" applyNumberFormat="1" applyFont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14" fontId="7" fillId="0" borderId="0" xfId="0" applyNumberFormat="1" applyFont="1"/>
    <xf numFmtId="0" fontId="23" fillId="0" borderId="1" xfId="9" applyFont="1" applyBorder="1" applyAlignment="1">
      <alignment vertical="center" wrapText="1"/>
    </xf>
    <xf numFmtId="0" fontId="23" fillId="0" borderId="0" xfId="9" applyFont="1" applyAlignment="1">
      <alignment vertical="center" wrapText="1"/>
    </xf>
    <xf numFmtId="0" fontId="7" fillId="0" borderId="29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49" fontId="24" fillId="0" borderId="17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" fontId="21" fillId="0" borderId="0" xfId="8" applyNumberFormat="1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9" fontId="7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23" fillId="0" borderId="1" xfId="8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 wrapText="1"/>
    </xf>
    <xf numFmtId="1" fontId="8" fillId="2" borderId="20" xfId="3" applyNumberFormat="1" applyFont="1" applyFill="1" applyBorder="1" applyAlignment="1">
      <alignment horizontal="center" vertical="center" wrapText="1"/>
    </xf>
    <xf numFmtId="2" fontId="8" fillId="2" borderId="20" xfId="3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1" fontId="8" fillId="2" borderId="1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1" fontId="23" fillId="0" borderId="40" xfId="8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14" fontId="7" fillId="0" borderId="40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 wrapText="1"/>
    </xf>
    <xf numFmtId="0" fontId="23" fillId="0" borderId="40" xfId="9" applyFont="1" applyBorder="1" applyAlignment="1">
      <alignment vertical="center" wrapText="1"/>
    </xf>
    <xf numFmtId="165" fontId="7" fillId="0" borderId="40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1" xr:uid="{EB48B72F-F6BD-49D7-A9FE-8EF0AAF5D882}"/>
    <cellStyle name="Обычный 4" xfId="4" xr:uid="{00000000-0005-0000-0000-000006000000}"/>
    <cellStyle name="Обычный 5" xfId="10" xr:uid="{00000000-0005-0000-0000-000007000000}"/>
    <cellStyle name="Обычный_ID4938_RS" xfId="8" xr:uid="{00000000-0005-0000-0000-000008000000}"/>
    <cellStyle name="Обычный_ID4938_RS_1" xfId="9" xr:uid="{00000000-0005-0000-0000-000009000000}"/>
    <cellStyle name="Обычный_Стартовый протокол Смирнов_20101106_Results" xfId="3" xr:uid="{00000000-0005-0000-0000-00000A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363856</xdr:colOff>
      <xdr:row>0</xdr:row>
      <xdr:rowOff>95251</xdr:rowOff>
    </xdr:from>
    <xdr:to>
      <xdr:col>4</xdr:col>
      <xdr:colOff>493428</xdr:colOff>
      <xdr:row>3</xdr:row>
      <xdr:rowOff>171450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6" y="9525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10</xdr:col>
      <xdr:colOff>809625</xdr:colOff>
      <xdr:row>0</xdr:row>
      <xdr:rowOff>66675</xdr:rowOff>
    </xdr:from>
    <xdr:to>
      <xdr:col>11</xdr:col>
      <xdr:colOff>695325</xdr:colOff>
      <xdr:row>4</xdr:row>
      <xdr:rowOff>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66675"/>
          <a:ext cx="790575" cy="800100"/>
        </a:xfrm>
        <a:prstGeom prst="rect">
          <a:avLst/>
        </a:prstGeom>
      </xdr:spPr>
    </xdr:pic>
    <xdr:clientData/>
  </xdr:twoCellAnchor>
  <xdr:twoCellAnchor editAs="oneCell">
    <xdr:from>
      <xdr:col>11</xdr:col>
      <xdr:colOff>847727</xdr:colOff>
      <xdr:row>0</xdr:row>
      <xdr:rowOff>47625</xdr:rowOff>
    </xdr:from>
    <xdr:to>
      <xdr:col>12</xdr:col>
      <xdr:colOff>1171576</xdr:colOff>
      <xdr:row>4</xdr:row>
      <xdr:rowOff>128377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1C12D97-DF75-4C4C-8235-0BFA039CE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915527" y="47625"/>
          <a:ext cx="1209674" cy="9475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40006</xdr:colOff>
      <xdr:row>0</xdr:row>
      <xdr:rowOff>110490</xdr:rowOff>
    </xdr:from>
    <xdr:to>
      <xdr:col>2</xdr:col>
      <xdr:colOff>230505</xdr:colOff>
      <xdr:row>4</xdr:row>
      <xdr:rowOff>83110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73F29D9-EBDC-E34A-AEB9-F240AD1B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006" y="110490"/>
          <a:ext cx="1150619" cy="8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  <pageSetUpPr fitToPage="1"/>
  </sheetPr>
  <dimension ref="A1:P252"/>
  <sheetViews>
    <sheetView tabSelected="1" view="pageBreakPreview" topLeftCell="A18" zoomScaleNormal="100" zoomScaleSheetLayoutView="100" workbookViewId="0">
      <selection activeCell="P110" sqref="P110"/>
    </sheetView>
  </sheetViews>
  <sheetFormatPr defaultColWidth="9.109375" defaultRowHeight="13.8" x14ac:dyDescent="0.25"/>
  <cols>
    <col min="1" max="1" width="7" style="1" customWidth="1"/>
    <col min="2" max="2" width="7" style="17" customWidth="1"/>
    <col min="3" max="3" width="13.33203125" style="17" customWidth="1"/>
    <col min="4" max="4" width="13.6640625" style="14" hidden="1" customWidth="1"/>
    <col min="5" max="5" width="23.5546875" style="1" customWidth="1"/>
    <col min="6" max="6" width="11.6640625" style="1" customWidth="1"/>
    <col min="7" max="7" width="7.664062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59" customWidth="1"/>
    <col min="12" max="12" width="13.33203125" style="1" customWidth="1"/>
    <col min="13" max="13" width="18.6640625" style="1" customWidth="1"/>
    <col min="14" max="16384" width="9.109375" style="1"/>
  </cols>
  <sheetData>
    <row r="1" spans="1:16" ht="15.7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6" ht="15.75" customHeight="1" x14ac:dyDescent="0.25">
      <c r="A2" s="109" t="s">
        <v>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6" ht="15.75" customHeight="1" x14ac:dyDescent="0.25">
      <c r="A3" s="109" t="s">
        <v>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6" ht="21" x14ac:dyDescent="0.25">
      <c r="A4" s="109" t="s">
        <v>66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6" x14ac:dyDescent="0.3">
      <c r="A5" s="103" t="s">
        <v>185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P5" s="34"/>
    </row>
    <row r="6" spans="1:16" s="2" customFormat="1" ht="28.8" x14ac:dyDescent="0.25">
      <c r="A6" s="110" t="s">
        <v>60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6" s="2" customFormat="1" ht="18" customHeight="1" x14ac:dyDescent="0.25">
      <c r="A7" s="108" t="s">
        <v>18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6" s="2" customFormat="1" ht="4.5" customHeight="1" thickBot="1" x14ac:dyDescent="0.3">
      <c r="A8" s="111" t="s">
        <v>185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6" ht="19.5" customHeight="1" thickTop="1" x14ac:dyDescent="0.25">
      <c r="A9" s="112" t="s">
        <v>23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16" ht="18" customHeight="1" x14ac:dyDescent="0.25">
      <c r="A10" s="115" t="s">
        <v>38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</row>
    <row r="11" spans="1:16" ht="19.5" customHeight="1" x14ac:dyDescent="0.25">
      <c r="A11" s="115" t="s">
        <v>140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</row>
    <row r="12" spans="1:16" ht="5.25" customHeight="1" x14ac:dyDescent="0.25">
      <c r="A12" s="132" t="s">
        <v>185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</row>
    <row r="13" spans="1:16" ht="15.6" x14ac:dyDescent="0.3">
      <c r="A13" s="51" t="s">
        <v>186</v>
      </c>
      <c r="B13" s="29"/>
      <c r="C13" s="29"/>
      <c r="D13" s="12"/>
      <c r="E13" s="80" t="s">
        <v>67</v>
      </c>
      <c r="F13" s="5"/>
      <c r="G13" s="5"/>
      <c r="H13" s="44" t="s">
        <v>188</v>
      </c>
      <c r="I13" s="5"/>
      <c r="J13" s="5"/>
      <c r="K13" s="52"/>
      <c r="L13" s="41"/>
      <c r="M13" s="42" t="s">
        <v>190</v>
      </c>
    </row>
    <row r="14" spans="1:16" ht="15.6" x14ac:dyDescent="0.3">
      <c r="A14" s="21" t="s">
        <v>187</v>
      </c>
      <c r="B14" s="16"/>
      <c r="C14" s="16"/>
      <c r="D14" s="13"/>
      <c r="E14" s="83"/>
      <c r="F14" s="6"/>
      <c r="G14" s="6"/>
      <c r="H14" s="7" t="s">
        <v>189</v>
      </c>
      <c r="I14" s="6"/>
      <c r="J14" s="6"/>
      <c r="K14" s="53"/>
      <c r="L14" s="43"/>
      <c r="M14" s="82" t="s">
        <v>191</v>
      </c>
    </row>
    <row r="15" spans="1:16" ht="14.4" x14ac:dyDescent="0.25">
      <c r="A15" s="129" t="s">
        <v>10</v>
      </c>
      <c r="B15" s="130"/>
      <c r="C15" s="130"/>
      <c r="D15" s="130"/>
      <c r="E15" s="130"/>
      <c r="F15" s="130"/>
      <c r="G15" s="130"/>
      <c r="H15" s="131"/>
      <c r="I15" s="24" t="s">
        <v>1</v>
      </c>
      <c r="J15" s="23"/>
      <c r="K15" s="54"/>
      <c r="L15" s="23"/>
      <c r="M15" s="25"/>
    </row>
    <row r="16" spans="1:16" ht="14.4" x14ac:dyDescent="0.25">
      <c r="A16" s="22" t="s">
        <v>19</v>
      </c>
      <c r="B16" s="18"/>
      <c r="C16" s="18"/>
      <c r="D16" s="15"/>
      <c r="E16" s="11"/>
      <c r="F16" s="8"/>
      <c r="G16" s="11"/>
      <c r="H16" s="10" t="s">
        <v>185</v>
      </c>
      <c r="I16" s="46" t="s">
        <v>192</v>
      </c>
      <c r="J16" s="8"/>
      <c r="K16" s="55"/>
      <c r="L16" s="8"/>
      <c r="M16" s="91"/>
    </row>
    <row r="17" spans="1:15" ht="14.4" x14ac:dyDescent="0.25">
      <c r="A17" s="22" t="s">
        <v>20</v>
      </c>
      <c r="B17" s="18"/>
      <c r="C17" s="18"/>
      <c r="D17" s="15"/>
      <c r="E17" s="10"/>
      <c r="F17" s="8"/>
      <c r="G17" s="11"/>
      <c r="H17" s="10" t="s">
        <v>193</v>
      </c>
      <c r="I17" s="46" t="s">
        <v>42</v>
      </c>
      <c r="J17" s="8"/>
      <c r="K17" s="55"/>
      <c r="L17" s="8"/>
      <c r="M17" s="45"/>
    </row>
    <row r="18" spans="1:15" ht="14.4" x14ac:dyDescent="0.25">
      <c r="A18" s="22" t="s">
        <v>21</v>
      </c>
      <c r="B18" s="18"/>
      <c r="C18" s="18"/>
      <c r="D18" s="15"/>
      <c r="E18" s="10"/>
      <c r="F18" s="8"/>
      <c r="G18" s="11"/>
      <c r="H18" s="10" t="s">
        <v>71</v>
      </c>
      <c r="I18" s="46" t="s">
        <v>43</v>
      </c>
      <c r="J18" s="8"/>
      <c r="K18" s="55"/>
      <c r="L18" s="8"/>
      <c r="M18" s="45"/>
    </row>
    <row r="19" spans="1:15" ht="16.2" thickBot="1" x14ac:dyDescent="0.3">
      <c r="A19" s="22" t="s">
        <v>17</v>
      </c>
      <c r="B19" s="19"/>
      <c r="C19" s="19"/>
      <c r="D19" s="26"/>
      <c r="E19" s="90"/>
      <c r="F19" s="9"/>
      <c r="G19" s="9"/>
      <c r="H19" s="10" t="s">
        <v>72</v>
      </c>
      <c r="I19" s="46" t="s">
        <v>41</v>
      </c>
      <c r="J19" s="8"/>
      <c r="K19" s="55"/>
      <c r="L19" s="99">
        <v>50</v>
      </c>
      <c r="M19" s="100" t="s">
        <v>181</v>
      </c>
    </row>
    <row r="20" spans="1:15" ht="9.75" customHeight="1" thickTop="1" thickBot="1" x14ac:dyDescent="0.3">
      <c r="A20" s="39"/>
      <c r="B20" s="31"/>
      <c r="C20" s="31"/>
      <c r="D20" s="32"/>
      <c r="E20" s="30"/>
      <c r="F20" s="30"/>
      <c r="G20" s="30"/>
      <c r="H20" s="30"/>
      <c r="I20" s="30"/>
      <c r="J20" s="30"/>
      <c r="K20" s="56"/>
      <c r="L20" s="30"/>
      <c r="M20" s="40"/>
    </row>
    <row r="21" spans="1:15" s="3" customFormat="1" ht="21" customHeight="1" thickTop="1" x14ac:dyDescent="0.25">
      <c r="A21" s="144" t="s">
        <v>7</v>
      </c>
      <c r="B21" s="145" t="s">
        <v>14</v>
      </c>
      <c r="C21" s="145" t="s">
        <v>40</v>
      </c>
      <c r="D21" s="146" t="s">
        <v>12</v>
      </c>
      <c r="E21" s="145" t="s">
        <v>2</v>
      </c>
      <c r="F21" s="145" t="s">
        <v>39</v>
      </c>
      <c r="G21" s="145" t="s">
        <v>9</v>
      </c>
      <c r="H21" s="145" t="s">
        <v>15</v>
      </c>
      <c r="I21" s="145" t="s">
        <v>8</v>
      </c>
      <c r="J21" s="145" t="s">
        <v>28</v>
      </c>
      <c r="K21" s="147" t="s">
        <v>24</v>
      </c>
      <c r="L21" s="148" t="s">
        <v>27</v>
      </c>
      <c r="M21" s="149" t="s">
        <v>16</v>
      </c>
    </row>
    <row r="22" spans="1:15" s="3" customFormat="1" ht="13.5" customHeight="1" x14ac:dyDescent="0.25">
      <c r="A22" s="150"/>
      <c r="B22" s="151"/>
      <c r="C22" s="151"/>
      <c r="D22" s="152"/>
      <c r="E22" s="151"/>
      <c r="F22" s="151"/>
      <c r="G22" s="151"/>
      <c r="H22" s="151"/>
      <c r="I22" s="151"/>
      <c r="J22" s="151"/>
      <c r="K22" s="153"/>
      <c r="L22" s="154"/>
      <c r="M22" s="155"/>
    </row>
    <row r="23" spans="1:15" x14ac:dyDescent="0.25">
      <c r="A23" s="156">
        <v>1</v>
      </c>
      <c r="B23" s="137">
        <v>9</v>
      </c>
      <c r="C23" s="137">
        <v>10124975083</v>
      </c>
      <c r="D23" s="138"/>
      <c r="E23" s="139" t="s">
        <v>82</v>
      </c>
      <c r="F23" s="135">
        <v>40017</v>
      </c>
      <c r="G23" s="140" t="s">
        <v>35</v>
      </c>
      <c r="H23" s="84" t="s">
        <v>25</v>
      </c>
      <c r="I23" s="136">
        <v>5.6261574074074068E-2</v>
      </c>
      <c r="J23" s="136" t="s">
        <v>185</v>
      </c>
      <c r="K23" s="141">
        <v>37.029417815264345</v>
      </c>
      <c r="L23" s="142" t="s">
        <v>35</v>
      </c>
      <c r="M23" s="157"/>
    </row>
    <row r="24" spans="1:15" x14ac:dyDescent="0.25">
      <c r="A24" s="158">
        <v>2</v>
      </c>
      <c r="B24" s="137">
        <v>3</v>
      </c>
      <c r="C24" s="137">
        <v>10080748238</v>
      </c>
      <c r="D24" s="138"/>
      <c r="E24" s="139" t="s">
        <v>77</v>
      </c>
      <c r="F24" s="135">
        <v>39121</v>
      </c>
      <c r="G24" s="140" t="s">
        <v>35</v>
      </c>
      <c r="H24" s="84" t="s">
        <v>25</v>
      </c>
      <c r="I24" s="136">
        <v>5.8298611111111114E-2</v>
      </c>
      <c r="J24" s="136">
        <v>2.0370370370370455E-3</v>
      </c>
      <c r="K24" s="141">
        <v>35.735556879094702</v>
      </c>
      <c r="L24" s="142" t="s">
        <v>35</v>
      </c>
      <c r="M24" s="157"/>
    </row>
    <row r="25" spans="1:15" x14ac:dyDescent="0.25">
      <c r="A25" s="156">
        <v>3</v>
      </c>
      <c r="B25" s="142">
        <v>1</v>
      </c>
      <c r="C25" s="137">
        <v>10111632836</v>
      </c>
      <c r="D25" s="138"/>
      <c r="E25" s="139" t="s">
        <v>75</v>
      </c>
      <c r="F25" s="135">
        <v>39137</v>
      </c>
      <c r="G25" s="140" t="s">
        <v>35</v>
      </c>
      <c r="H25" s="84" t="s">
        <v>25</v>
      </c>
      <c r="I25" s="136">
        <v>5.8298611111111114E-2</v>
      </c>
      <c r="J25" s="136">
        <v>2.0370370370370455E-3</v>
      </c>
      <c r="K25" s="141">
        <v>35.735556879094702</v>
      </c>
      <c r="L25" s="142" t="s">
        <v>35</v>
      </c>
      <c r="M25" s="157"/>
    </row>
    <row r="26" spans="1:15" x14ac:dyDescent="0.25">
      <c r="A26" s="158">
        <v>4</v>
      </c>
      <c r="B26" s="142">
        <v>6</v>
      </c>
      <c r="C26" s="137">
        <v>10125032576</v>
      </c>
      <c r="D26" s="138"/>
      <c r="E26" s="139" t="s">
        <v>79</v>
      </c>
      <c r="F26" s="135">
        <v>39562</v>
      </c>
      <c r="G26" s="140" t="s">
        <v>35</v>
      </c>
      <c r="H26" s="84" t="s">
        <v>25</v>
      </c>
      <c r="I26" s="136">
        <v>5.8298611111111114E-2</v>
      </c>
      <c r="J26" s="136">
        <v>2.0370370370370455E-3</v>
      </c>
      <c r="K26" s="141">
        <v>35.735556879094702</v>
      </c>
      <c r="L26" s="142" t="s">
        <v>35</v>
      </c>
      <c r="M26" s="157"/>
    </row>
    <row r="27" spans="1:15" x14ac:dyDescent="0.25">
      <c r="A27" s="156">
        <v>5</v>
      </c>
      <c r="B27" s="142">
        <v>52</v>
      </c>
      <c r="C27" s="137">
        <v>10122947682</v>
      </c>
      <c r="D27" s="138"/>
      <c r="E27" s="139" t="s">
        <v>118</v>
      </c>
      <c r="F27" s="135">
        <v>39085</v>
      </c>
      <c r="G27" s="140" t="s">
        <v>55</v>
      </c>
      <c r="H27" s="84" t="s">
        <v>116</v>
      </c>
      <c r="I27" s="136">
        <v>5.8298611111111114E-2</v>
      </c>
      <c r="J27" s="136">
        <v>2.0370370370370455E-3</v>
      </c>
      <c r="K27" s="141">
        <v>35.735556879094702</v>
      </c>
      <c r="L27" s="142" t="s">
        <v>35</v>
      </c>
      <c r="M27" s="157"/>
    </row>
    <row r="28" spans="1:15" x14ac:dyDescent="0.25">
      <c r="A28" s="158">
        <v>6</v>
      </c>
      <c r="B28" s="142">
        <v>7</v>
      </c>
      <c r="C28" s="137">
        <v>10124975487</v>
      </c>
      <c r="D28" s="138"/>
      <c r="E28" s="139" t="s">
        <v>80</v>
      </c>
      <c r="F28" s="135">
        <v>39749</v>
      </c>
      <c r="G28" s="140" t="s">
        <v>35</v>
      </c>
      <c r="H28" s="84" t="s">
        <v>25</v>
      </c>
      <c r="I28" s="136">
        <v>5.8298611111111114E-2</v>
      </c>
      <c r="J28" s="136">
        <v>2.0370370370370455E-3</v>
      </c>
      <c r="K28" s="141">
        <v>35.735556879094702</v>
      </c>
      <c r="L28" s="142"/>
      <c r="M28" s="157"/>
    </row>
    <row r="29" spans="1:15" x14ac:dyDescent="0.25">
      <c r="A29" s="156">
        <v>7</v>
      </c>
      <c r="B29" s="142">
        <v>50</v>
      </c>
      <c r="C29" s="137">
        <v>10117450816</v>
      </c>
      <c r="D29" s="138"/>
      <c r="E29" s="139" t="s">
        <v>115</v>
      </c>
      <c r="F29" s="135">
        <v>39264</v>
      </c>
      <c r="G29" s="140" t="s">
        <v>35</v>
      </c>
      <c r="H29" s="84" t="s">
        <v>116</v>
      </c>
      <c r="I29" s="136">
        <v>5.8298611111111114E-2</v>
      </c>
      <c r="J29" s="136">
        <v>2.0370370370370455E-3</v>
      </c>
      <c r="K29" s="141">
        <v>35.735556879094702</v>
      </c>
      <c r="L29" s="142"/>
      <c r="M29" s="157"/>
    </row>
    <row r="30" spans="1:15" x14ac:dyDescent="0.25">
      <c r="A30" s="158">
        <v>8</v>
      </c>
      <c r="B30" s="142">
        <v>11</v>
      </c>
      <c r="C30" s="137">
        <v>10127617931</v>
      </c>
      <c r="D30" s="138"/>
      <c r="E30" s="139" t="s">
        <v>85</v>
      </c>
      <c r="F30" s="135">
        <v>39814</v>
      </c>
      <c r="G30" s="140" t="s">
        <v>55</v>
      </c>
      <c r="H30" s="84" t="s">
        <v>25</v>
      </c>
      <c r="I30" s="136">
        <v>5.8298611111111114E-2</v>
      </c>
      <c r="J30" s="136">
        <v>2.0370370370370455E-3</v>
      </c>
      <c r="K30" s="141">
        <v>35.735556879094702</v>
      </c>
      <c r="L30" s="142"/>
      <c r="M30" s="157"/>
    </row>
    <row r="31" spans="1:15" x14ac:dyDescent="0.25">
      <c r="A31" s="156">
        <v>9</v>
      </c>
      <c r="B31" s="142">
        <v>38</v>
      </c>
      <c r="C31" s="137">
        <v>10109564413</v>
      </c>
      <c r="D31" s="138"/>
      <c r="E31" s="139" t="s">
        <v>104</v>
      </c>
      <c r="F31" s="135">
        <v>39437</v>
      </c>
      <c r="G31" s="140" t="s">
        <v>35</v>
      </c>
      <c r="H31" s="84" t="s">
        <v>63</v>
      </c>
      <c r="I31" s="136">
        <v>5.8298611111111114E-2</v>
      </c>
      <c r="J31" s="136">
        <v>2.0370370370370455E-3</v>
      </c>
      <c r="K31" s="141">
        <v>35.735556879094702</v>
      </c>
      <c r="L31" s="142"/>
      <c r="M31" s="157"/>
    </row>
    <row r="32" spans="1:15" ht="27.6" x14ac:dyDescent="0.25">
      <c r="A32" s="158">
        <v>10</v>
      </c>
      <c r="B32" s="142">
        <v>45</v>
      </c>
      <c r="C32" s="137">
        <v>10119123155</v>
      </c>
      <c r="D32" s="138"/>
      <c r="E32" s="139" t="s">
        <v>110</v>
      </c>
      <c r="F32" s="135">
        <v>39607</v>
      </c>
      <c r="G32" s="140" t="s">
        <v>55</v>
      </c>
      <c r="H32" s="84" t="s">
        <v>64</v>
      </c>
      <c r="I32" s="136">
        <v>5.8298611111111114E-2</v>
      </c>
      <c r="J32" s="136">
        <v>2.0370370370370455E-3</v>
      </c>
      <c r="K32" s="141">
        <v>35.735556879094702</v>
      </c>
      <c r="L32" s="142"/>
      <c r="M32" s="157" t="s">
        <v>180</v>
      </c>
      <c r="O32" s="85"/>
    </row>
    <row r="33" spans="1:15" x14ac:dyDescent="0.25">
      <c r="A33" s="156">
        <v>11</v>
      </c>
      <c r="B33" s="142">
        <v>15</v>
      </c>
      <c r="C33" s="137">
        <v>10105526785</v>
      </c>
      <c r="D33" s="138"/>
      <c r="E33" s="139" t="s">
        <v>89</v>
      </c>
      <c r="F33" s="135">
        <v>39379</v>
      </c>
      <c r="G33" s="140" t="s">
        <v>55</v>
      </c>
      <c r="H33" s="84" t="s">
        <v>25</v>
      </c>
      <c r="I33" s="136">
        <v>5.8298611111111114E-2</v>
      </c>
      <c r="J33" s="136">
        <v>2.0370370370370455E-3</v>
      </c>
      <c r="K33" s="141">
        <v>35.735556879094702</v>
      </c>
      <c r="L33" s="142"/>
      <c r="M33" s="157"/>
      <c r="O33" s="85"/>
    </row>
    <row r="34" spans="1:15" x14ac:dyDescent="0.25">
      <c r="A34" s="158">
        <v>12</v>
      </c>
      <c r="B34" s="142">
        <v>17</v>
      </c>
      <c r="C34" s="137">
        <v>10123783704</v>
      </c>
      <c r="D34" s="138"/>
      <c r="E34" s="139" t="s">
        <v>91</v>
      </c>
      <c r="F34" s="135">
        <v>39323</v>
      </c>
      <c r="G34" s="140" t="s">
        <v>55</v>
      </c>
      <c r="H34" s="84" t="s">
        <v>25</v>
      </c>
      <c r="I34" s="136">
        <v>5.8298611111111114E-2</v>
      </c>
      <c r="J34" s="136">
        <v>2.0370370370370455E-3</v>
      </c>
      <c r="K34" s="141">
        <v>35.735556879094702</v>
      </c>
      <c r="L34" s="142"/>
      <c r="M34" s="157"/>
      <c r="O34" s="85"/>
    </row>
    <row r="35" spans="1:15" x14ac:dyDescent="0.25">
      <c r="A35" s="156">
        <v>13</v>
      </c>
      <c r="B35" s="142">
        <v>31</v>
      </c>
      <c r="C35" s="137">
        <v>10120491663</v>
      </c>
      <c r="D35" s="138"/>
      <c r="E35" s="139" t="s">
        <v>97</v>
      </c>
      <c r="F35" s="135">
        <v>39267</v>
      </c>
      <c r="G35" s="140" t="s">
        <v>35</v>
      </c>
      <c r="H35" s="84" t="s">
        <v>69</v>
      </c>
      <c r="I35" s="136">
        <v>5.8298611111111114E-2</v>
      </c>
      <c r="J35" s="136">
        <v>2.0370370370370455E-3</v>
      </c>
      <c r="K35" s="141">
        <v>35.735556879094702</v>
      </c>
      <c r="L35" s="142"/>
      <c r="M35" s="157"/>
      <c r="O35" s="85"/>
    </row>
    <row r="36" spans="1:15" x14ac:dyDescent="0.25">
      <c r="A36" s="158">
        <v>14</v>
      </c>
      <c r="B36" s="142">
        <v>2</v>
      </c>
      <c r="C36" s="137">
        <v>10111631927</v>
      </c>
      <c r="D36" s="138"/>
      <c r="E36" s="139" t="s">
        <v>76</v>
      </c>
      <c r="F36" s="135">
        <v>39348</v>
      </c>
      <c r="G36" s="140" t="s">
        <v>35</v>
      </c>
      <c r="H36" s="84" t="s">
        <v>25</v>
      </c>
      <c r="I36" s="136">
        <v>5.8298611111111114E-2</v>
      </c>
      <c r="J36" s="136">
        <v>2.0370370370370455E-3</v>
      </c>
      <c r="K36" s="141">
        <v>35.735556879094702</v>
      </c>
      <c r="L36" s="142"/>
      <c r="M36" s="157"/>
      <c r="O36" s="85"/>
    </row>
    <row r="37" spans="1:15" x14ac:dyDescent="0.25">
      <c r="A37" s="156">
        <v>15</v>
      </c>
      <c r="B37" s="142">
        <v>14</v>
      </c>
      <c r="C37" s="137">
        <v>10137271047</v>
      </c>
      <c r="D37" s="138"/>
      <c r="E37" s="139" t="s">
        <v>88</v>
      </c>
      <c r="F37" s="135">
        <v>40018</v>
      </c>
      <c r="G37" s="140" t="s">
        <v>84</v>
      </c>
      <c r="H37" s="84" t="s">
        <v>25</v>
      </c>
      <c r="I37" s="136">
        <v>5.8298611111111114E-2</v>
      </c>
      <c r="J37" s="136">
        <v>2.0370370370370455E-3</v>
      </c>
      <c r="K37" s="141">
        <v>35.735556879094702</v>
      </c>
      <c r="L37" s="142"/>
      <c r="M37" s="157"/>
      <c r="O37" s="85"/>
    </row>
    <row r="38" spans="1:15" x14ac:dyDescent="0.25">
      <c r="A38" s="158">
        <v>16</v>
      </c>
      <c r="B38" s="142">
        <v>56</v>
      </c>
      <c r="C38" s="137">
        <v>10117684020</v>
      </c>
      <c r="D38" s="138"/>
      <c r="E38" s="139" t="s">
        <v>122</v>
      </c>
      <c r="F38" s="135">
        <v>39268</v>
      </c>
      <c r="G38" s="140" t="s">
        <v>35</v>
      </c>
      <c r="H38" s="84" t="s">
        <v>70</v>
      </c>
      <c r="I38" s="136">
        <v>5.8298611111111114E-2</v>
      </c>
      <c r="J38" s="136">
        <v>2.0370370370370455E-3</v>
      </c>
      <c r="K38" s="141">
        <v>35.735556879094702</v>
      </c>
      <c r="L38" s="142"/>
      <c r="M38" s="157"/>
      <c r="O38" s="85"/>
    </row>
    <row r="39" spans="1:15" x14ac:dyDescent="0.25">
      <c r="A39" s="156">
        <v>17</v>
      </c>
      <c r="B39" s="142">
        <v>13</v>
      </c>
      <c r="C39" s="137">
        <v>10137270845</v>
      </c>
      <c r="D39" s="138"/>
      <c r="E39" s="139" t="s">
        <v>87</v>
      </c>
      <c r="F39" s="135">
        <v>39844</v>
      </c>
      <c r="G39" s="140" t="s">
        <v>84</v>
      </c>
      <c r="H39" s="84" t="s">
        <v>25</v>
      </c>
      <c r="I39" s="136">
        <v>5.8298611111111114E-2</v>
      </c>
      <c r="J39" s="136">
        <v>2.0370370370370455E-3</v>
      </c>
      <c r="K39" s="141">
        <v>35.735556879094702</v>
      </c>
      <c r="L39" s="142"/>
      <c r="M39" s="157"/>
      <c r="O39" s="85"/>
    </row>
    <row r="40" spans="1:15" x14ac:dyDescent="0.25">
      <c r="A40" s="158">
        <v>18</v>
      </c>
      <c r="B40" s="142">
        <v>16</v>
      </c>
      <c r="C40" s="137">
        <v>10104652068</v>
      </c>
      <c r="D40" s="138"/>
      <c r="E40" s="139" t="s">
        <v>90</v>
      </c>
      <c r="F40" s="135">
        <v>39101</v>
      </c>
      <c r="G40" s="140" t="s">
        <v>55</v>
      </c>
      <c r="H40" s="84" t="s">
        <v>25</v>
      </c>
      <c r="I40" s="136">
        <v>5.8298611111111114E-2</v>
      </c>
      <c r="J40" s="136">
        <v>2.0370370370370455E-3</v>
      </c>
      <c r="K40" s="141">
        <v>35.735556879094702</v>
      </c>
      <c r="L40" s="142"/>
      <c r="M40" s="157"/>
      <c r="O40" s="85"/>
    </row>
    <row r="41" spans="1:15" x14ac:dyDescent="0.25">
      <c r="A41" s="156">
        <v>19</v>
      </c>
      <c r="B41" s="142">
        <v>5</v>
      </c>
      <c r="C41" s="137">
        <v>10095661683</v>
      </c>
      <c r="D41" s="138"/>
      <c r="E41" s="139" t="s">
        <v>78</v>
      </c>
      <c r="F41" s="135">
        <v>39098</v>
      </c>
      <c r="G41" s="140" t="s">
        <v>35</v>
      </c>
      <c r="H41" s="84" t="s">
        <v>25</v>
      </c>
      <c r="I41" s="136">
        <v>5.8298611111111114E-2</v>
      </c>
      <c r="J41" s="136">
        <v>2.0370370370370455E-3</v>
      </c>
      <c r="K41" s="141">
        <v>35.735556879094702</v>
      </c>
      <c r="L41" s="142"/>
      <c r="M41" s="157"/>
      <c r="O41" s="85"/>
    </row>
    <row r="42" spans="1:15" x14ac:dyDescent="0.3">
      <c r="A42" s="158">
        <v>20</v>
      </c>
      <c r="B42" s="142">
        <v>44</v>
      </c>
      <c r="C42" s="137">
        <v>10117776774</v>
      </c>
      <c r="D42" s="138"/>
      <c r="E42" s="139" t="s">
        <v>109</v>
      </c>
      <c r="F42" s="135">
        <v>39255</v>
      </c>
      <c r="G42" s="140" t="s">
        <v>35</v>
      </c>
      <c r="H42" s="84" t="s">
        <v>64</v>
      </c>
      <c r="I42" s="136">
        <v>5.8321759259259261E-2</v>
      </c>
      <c r="J42" s="136">
        <v>2.0601851851851927E-3</v>
      </c>
      <c r="K42" s="141">
        <v>35.721373288350861</v>
      </c>
      <c r="L42" s="142"/>
      <c r="M42" s="157"/>
      <c r="O42" s="34"/>
    </row>
    <row r="43" spans="1:15" x14ac:dyDescent="0.25">
      <c r="A43" s="156">
        <v>21</v>
      </c>
      <c r="B43" s="142">
        <v>90</v>
      </c>
      <c r="C43" s="137">
        <v>10113514434</v>
      </c>
      <c r="D43" s="138"/>
      <c r="E43" s="139" t="s">
        <v>167</v>
      </c>
      <c r="F43" s="135">
        <v>39413</v>
      </c>
      <c r="G43" s="140" t="s">
        <v>35</v>
      </c>
      <c r="H43" s="84" t="s">
        <v>171</v>
      </c>
      <c r="I43" s="136">
        <v>5.8321759259259261E-2</v>
      </c>
      <c r="J43" s="136">
        <v>2.0601851851851927E-3</v>
      </c>
      <c r="K43" s="141">
        <v>35.721373288350861</v>
      </c>
      <c r="L43" s="142"/>
      <c r="M43" s="157"/>
      <c r="O43" s="85"/>
    </row>
    <row r="44" spans="1:15" x14ac:dyDescent="0.3">
      <c r="A44" s="158">
        <v>22</v>
      </c>
      <c r="B44" s="142">
        <v>12</v>
      </c>
      <c r="C44" s="137">
        <v>10137270643</v>
      </c>
      <c r="D44" s="138"/>
      <c r="E44" s="139" t="s">
        <v>86</v>
      </c>
      <c r="F44" s="135">
        <v>39897</v>
      </c>
      <c r="G44" s="140" t="s">
        <v>84</v>
      </c>
      <c r="H44" s="84" t="s">
        <v>25</v>
      </c>
      <c r="I44" s="136">
        <v>5.8321759259259261E-2</v>
      </c>
      <c r="J44" s="136">
        <v>2.0601851851851927E-3</v>
      </c>
      <c r="K44" s="141">
        <v>35.721373288350861</v>
      </c>
      <c r="L44" s="142"/>
      <c r="M44" s="157"/>
      <c r="O44" s="34"/>
    </row>
    <row r="45" spans="1:15" x14ac:dyDescent="0.3">
      <c r="A45" s="156">
        <v>23</v>
      </c>
      <c r="B45" s="142">
        <v>24</v>
      </c>
      <c r="C45" s="137">
        <v>10136971963</v>
      </c>
      <c r="D45" s="138"/>
      <c r="E45" s="139" t="s">
        <v>95</v>
      </c>
      <c r="F45" s="135">
        <v>39973</v>
      </c>
      <c r="G45" s="140" t="s">
        <v>84</v>
      </c>
      <c r="H45" s="84" t="s">
        <v>25</v>
      </c>
      <c r="I45" s="136">
        <v>5.8333333333333327E-2</v>
      </c>
      <c r="J45" s="136">
        <v>2.0717592592592593E-3</v>
      </c>
      <c r="K45" s="141">
        <v>35.714285714285715</v>
      </c>
      <c r="L45" s="142"/>
      <c r="M45" s="157"/>
      <c r="O45" s="34"/>
    </row>
    <row r="46" spans="1:15" x14ac:dyDescent="0.3">
      <c r="A46" s="158">
        <v>24</v>
      </c>
      <c r="B46" s="142">
        <v>8</v>
      </c>
      <c r="C46" s="137">
        <v>10137268320</v>
      </c>
      <c r="D46" s="138"/>
      <c r="E46" s="139" t="s">
        <v>81</v>
      </c>
      <c r="F46" s="135">
        <v>39488</v>
      </c>
      <c r="G46" s="140" t="s">
        <v>35</v>
      </c>
      <c r="H46" s="84" t="s">
        <v>25</v>
      </c>
      <c r="I46" s="136">
        <v>5.8333333333333327E-2</v>
      </c>
      <c r="J46" s="136">
        <v>2.0717592592592593E-3</v>
      </c>
      <c r="K46" s="141">
        <v>35.714285714285715</v>
      </c>
      <c r="L46" s="142"/>
      <c r="M46" s="157"/>
      <c r="O46" s="34"/>
    </row>
    <row r="47" spans="1:15" x14ac:dyDescent="0.3">
      <c r="A47" s="156">
        <v>25</v>
      </c>
      <c r="B47" s="142">
        <v>70</v>
      </c>
      <c r="C47" s="137">
        <v>10104689858</v>
      </c>
      <c r="D47" s="138"/>
      <c r="E47" s="139" t="s">
        <v>130</v>
      </c>
      <c r="F47" s="135">
        <v>39216</v>
      </c>
      <c r="G47" s="140" t="s">
        <v>35</v>
      </c>
      <c r="H47" s="84" t="s">
        <v>61</v>
      </c>
      <c r="I47" s="136">
        <v>5.8333333333333327E-2</v>
      </c>
      <c r="J47" s="136">
        <v>2.0717592592592593E-3</v>
      </c>
      <c r="K47" s="141">
        <v>35.714285714285715</v>
      </c>
      <c r="L47" s="142"/>
      <c r="M47" s="157"/>
      <c r="O47" s="34"/>
    </row>
    <row r="48" spans="1:15" x14ac:dyDescent="0.3">
      <c r="A48" s="158">
        <v>26</v>
      </c>
      <c r="B48" s="142">
        <v>32</v>
      </c>
      <c r="C48" s="137">
        <v>10112249491</v>
      </c>
      <c r="D48" s="138"/>
      <c r="E48" s="139" t="s">
        <v>98</v>
      </c>
      <c r="F48" s="135">
        <v>39415</v>
      </c>
      <c r="G48" s="140" t="s">
        <v>35</v>
      </c>
      <c r="H48" s="84" t="s">
        <v>69</v>
      </c>
      <c r="I48" s="136">
        <v>5.8483796296296298E-2</v>
      </c>
      <c r="J48" s="136">
        <v>2.2222222222222296E-3</v>
      </c>
      <c r="K48" s="141">
        <v>35.622402533148623</v>
      </c>
      <c r="L48" s="142"/>
      <c r="M48" s="157"/>
      <c r="O48" s="34"/>
    </row>
    <row r="49" spans="1:15" x14ac:dyDescent="0.3">
      <c r="A49" s="156">
        <v>27</v>
      </c>
      <c r="B49" s="142">
        <v>94</v>
      </c>
      <c r="C49" s="137">
        <v>10127774747</v>
      </c>
      <c r="D49" s="138"/>
      <c r="E49" s="139" t="s">
        <v>173</v>
      </c>
      <c r="F49" s="135">
        <v>39361</v>
      </c>
      <c r="G49" s="140" t="s">
        <v>35</v>
      </c>
      <c r="H49" s="84" t="s">
        <v>174</v>
      </c>
      <c r="I49" s="136">
        <v>5.8888888888888886E-2</v>
      </c>
      <c r="J49" s="136">
        <v>2.6273148148148184E-3</v>
      </c>
      <c r="K49" s="141">
        <v>35.377358490566039</v>
      </c>
      <c r="L49" s="142"/>
      <c r="M49" s="157"/>
      <c r="O49" s="34"/>
    </row>
    <row r="50" spans="1:15" x14ac:dyDescent="0.3">
      <c r="A50" s="158">
        <v>28</v>
      </c>
      <c r="B50" s="142">
        <v>25</v>
      </c>
      <c r="C50" s="137">
        <v>10128099695</v>
      </c>
      <c r="D50" s="138"/>
      <c r="E50" s="139" t="s">
        <v>96</v>
      </c>
      <c r="F50" s="135">
        <v>39134</v>
      </c>
      <c r="G50" s="140" t="s">
        <v>35</v>
      </c>
      <c r="H50" s="84" t="s">
        <v>73</v>
      </c>
      <c r="I50" s="136">
        <v>5.8888888888888886E-2</v>
      </c>
      <c r="J50" s="136">
        <v>2.6273148148148184E-3</v>
      </c>
      <c r="K50" s="141">
        <v>35.377358490566039</v>
      </c>
      <c r="L50" s="142"/>
      <c r="M50" s="157"/>
      <c r="O50" s="34"/>
    </row>
    <row r="51" spans="1:15" x14ac:dyDescent="0.3">
      <c r="A51" s="156">
        <v>29</v>
      </c>
      <c r="B51" s="142">
        <v>29</v>
      </c>
      <c r="C51" s="137">
        <v>10125249313</v>
      </c>
      <c r="D51" s="138"/>
      <c r="E51" s="139" t="s">
        <v>149</v>
      </c>
      <c r="F51" s="135">
        <v>39982</v>
      </c>
      <c r="G51" s="140" t="s">
        <v>84</v>
      </c>
      <c r="H51" s="84" t="s">
        <v>73</v>
      </c>
      <c r="I51" s="136">
        <v>5.8888888888888886E-2</v>
      </c>
      <c r="J51" s="136">
        <v>2.6273148148148184E-3</v>
      </c>
      <c r="K51" s="141">
        <v>35.377358490566039</v>
      </c>
      <c r="L51" s="142"/>
      <c r="M51" s="157"/>
      <c r="O51" s="34"/>
    </row>
    <row r="52" spans="1:15" x14ac:dyDescent="0.3">
      <c r="A52" s="158">
        <v>30</v>
      </c>
      <c r="B52" s="142">
        <v>27</v>
      </c>
      <c r="C52" s="137">
        <v>10132195927</v>
      </c>
      <c r="D52" s="138"/>
      <c r="E52" s="139" t="s">
        <v>147</v>
      </c>
      <c r="F52" s="135">
        <v>39650</v>
      </c>
      <c r="G52" s="140" t="s">
        <v>55</v>
      </c>
      <c r="H52" s="84" t="s">
        <v>73</v>
      </c>
      <c r="I52" s="136">
        <v>5.8900462962962967E-2</v>
      </c>
      <c r="J52" s="136">
        <v>2.6388888888888989E-3</v>
      </c>
      <c r="K52" s="141">
        <v>35.370406759677735</v>
      </c>
      <c r="L52" s="142"/>
      <c r="M52" s="157"/>
      <c r="O52" s="34"/>
    </row>
    <row r="53" spans="1:15" x14ac:dyDescent="0.3">
      <c r="A53" s="156">
        <v>31</v>
      </c>
      <c r="B53" s="142">
        <v>46</v>
      </c>
      <c r="C53" s="137">
        <v>10132637275</v>
      </c>
      <c r="D53" s="138"/>
      <c r="E53" s="139" t="s">
        <v>111</v>
      </c>
      <c r="F53" s="135">
        <v>40070</v>
      </c>
      <c r="G53" s="140" t="s">
        <v>55</v>
      </c>
      <c r="H53" s="84" t="s">
        <v>64</v>
      </c>
      <c r="I53" s="136">
        <v>5.8900462962962967E-2</v>
      </c>
      <c r="J53" s="136">
        <v>2.6388888888888989E-3</v>
      </c>
      <c r="K53" s="141">
        <v>35.370406759677735</v>
      </c>
      <c r="L53" s="142"/>
      <c r="M53" s="157"/>
      <c r="O53" s="34"/>
    </row>
    <row r="54" spans="1:15" x14ac:dyDescent="0.3">
      <c r="A54" s="158">
        <v>32</v>
      </c>
      <c r="B54" s="142">
        <v>18</v>
      </c>
      <c r="C54" s="137">
        <v>10117352200</v>
      </c>
      <c r="D54" s="138"/>
      <c r="E54" s="139" t="s">
        <v>92</v>
      </c>
      <c r="F54" s="135">
        <v>39275</v>
      </c>
      <c r="G54" s="140" t="s">
        <v>55</v>
      </c>
      <c r="H54" s="84" t="s">
        <v>25</v>
      </c>
      <c r="I54" s="136">
        <v>5.8900462962962967E-2</v>
      </c>
      <c r="J54" s="136">
        <v>2.6388888888888989E-3</v>
      </c>
      <c r="K54" s="141">
        <v>35.370406759677735</v>
      </c>
      <c r="L54" s="142"/>
      <c r="M54" s="157"/>
      <c r="O54" s="34"/>
    </row>
    <row r="55" spans="1:15" x14ac:dyDescent="0.3">
      <c r="A55" s="156">
        <v>33</v>
      </c>
      <c r="B55" s="142">
        <v>21</v>
      </c>
      <c r="C55" s="137">
        <v>10137450192</v>
      </c>
      <c r="D55" s="138"/>
      <c r="E55" s="139" t="s">
        <v>143</v>
      </c>
      <c r="F55" s="135">
        <v>39453</v>
      </c>
      <c r="G55" s="140" t="s">
        <v>55</v>
      </c>
      <c r="H55" s="84" t="s">
        <v>25</v>
      </c>
      <c r="I55" s="136">
        <v>5.8900462962962967E-2</v>
      </c>
      <c r="J55" s="136">
        <v>2.6388888888888989E-3</v>
      </c>
      <c r="K55" s="141">
        <v>35.370406759677735</v>
      </c>
      <c r="L55" s="142"/>
      <c r="M55" s="157"/>
      <c r="O55" s="34"/>
    </row>
    <row r="56" spans="1:15" x14ac:dyDescent="0.3">
      <c r="A56" s="158">
        <v>34</v>
      </c>
      <c r="B56" s="142">
        <v>49</v>
      </c>
      <c r="C56" s="137">
        <v>10140697672</v>
      </c>
      <c r="D56" s="138"/>
      <c r="E56" s="139" t="s">
        <v>114</v>
      </c>
      <c r="F56" s="135">
        <v>40036</v>
      </c>
      <c r="G56" s="140" t="s">
        <v>55</v>
      </c>
      <c r="H56" s="84" t="s">
        <v>64</v>
      </c>
      <c r="I56" s="136">
        <v>5.8900462962962967E-2</v>
      </c>
      <c r="J56" s="136">
        <v>2.6388888888888989E-3</v>
      </c>
      <c r="K56" s="141">
        <v>35.370406759677735</v>
      </c>
      <c r="L56" s="142"/>
      <c r="M56" s="157"/>
      <c r="O56" s="34"/>
    </row>
    <row r="57" spans="1:15" x14ac:dyDescent="0.3">
      <c r="A57" s="156">
        <v>35</v>
      </c>
      <c r="B57" s="142">
        <v>87</v>
      </c>
      <c r="C57" s="137">
        <v>10140572683</v>
      </c>
      <c r="D57" s="138"/>
      <c r="E57" s="139" t="s">
        <v>164</v>
      </c>
      <c r="F57" s="135">
        <v>39626</v>
      </c>
      <c r="G57" s="140" t="s">
        <v>55</v>
      </c>
      <c r="H57" s="84" t="s">
        <v>171</v>
      </c>
      <c r="I57" s="136">
        <v>5.8900462962962967E-2</v>
      </c>
      <c r="J57" s="136">
        <v>2.6388888888888989E-3</v>
      </c>
      <c r="K57" s="141">
        <v>35.370406759677735</v>
      </c>
      <c r="L57" s="142"/>
      <c r="M57" s="157"/>
      <c r="O57" s="34"/>
    </row>
    <row r="58" spans="1:15" x14ac:dyDescent="0.3">
      <c r="A58" s="158">
        <v>36</v>
      </c>
      <c r="B58" s="142">
        <v>48</v>
      </c>
      <c r="C58" s="137">
        <v>10140729705</v>
      </c>
      <c r="D58" s="138"/>
      <c r="E58" s="139" t="s">
        <v>113</v>
      </c>
      <c r="F58" s="135">
        <v>39832</v>
      </c>
      <c r="G58" s="140" t="s">
        <v>55</v>
      </c>
      <c r="H58" s="84" t="s">
        <v>64</v>
      </c>
      <c r="I58" s="136">
        <v>5.8900462962962967E-2</v>
      </c>
      <c r="J58" s="136">
        <v>2.6388888888888989E-3</v>
      </c>
      <c r="K58" s="141">
        <v>35.370406759677735</v>
      </c>
      <c r="L58" s="142"/>
      <c r="M58" s="157"/>
      <c r="O58" s="34"/>
    </row>
    <row r="59" spans="1:15" x14ac:dyDescent="0.3">
      <c r="A59" s="156">
        <v>37</v>
      </c>
      <c r="B59" s="142">
        <v>34</v>
      </c>
      <c r="C59" s="137">
        <v>10120034046</v>
      </c>
      <c r="D59" s="138"/>
      <c r="E59" s="139" t="s">
        <v>100</v>
      </c>
      <c r="F59" s="135">
        <v>39194</v>
      </c>
      <c r="G59" s="140" t="s">
        <v>35</v>
      </c>
      <c r="H59" s="84" t="s">
        <v>63</v>
      </c>
      <c r="I59" s="136">
        <v>5.8900462962962967E-2</v>
      </c>
      <c r="J59" s="136">
        <v>2.6388888888888989E-3</v>
      </c>
      <c r="K59" s="141">
        <v>35.370406759677735</v>
      </c>
      <c r="L59" s="142"/>
      <c r="M59" s="157"/>
      <c r="O59" s="34"/>
    </row>
    <row r="60" spans="1:15" x14ac:dyDescent="0.3">
      <c r="A60" s="158">
        <v>38</v>
      </c>
      <c r="B60" s="142">
        <v>53</v>
      </c>
      <c r="C60" s="137">
        <v>10117457583</v>
      </c>
      <c r="D60" s="138"/>
      <c r="E60" s="139" t="s">
        <v>119</v>
      </c>
      <c r="F60" s="135">
        <v>39153</v>
      </c>
      <c r="G60" s="140" t="s">
        <v>35</v>
      </c>
      <c r="H60" s="84" t="s">
        <v>116</v>
      </c>
      <c r="I60" s="136">
        <v>5.8900462962962967E-2</v>
      </c>
      <c r="J60" s="136">
        <v>2.6388888888888989E-3</v>
      </c>
      <c r="K60" s="141">
        <v>35.370406759677735</v>
      </c>
      <c r="L60" s="142"/>
      <c r="M60" s="157"/>
      <c r="O60" s="34"/>
    </row>
    <row r="61" spans="1:15" x14ac:dyDescent="0.3">
      <c r="A61" s="156">
        <v>39</v>
      </c>
      <c r="B61" s="142">
        <v>74</v>
      </c>
      <c r="C61" s="137">
        <v>10131547744</v>
      </c>
      <c r="D61" s="138"/>
      <c r="E61" s="139" t="s">
        <v>156</v>
      </c>
      <c r="F61" s="135">
        <v>40041</v>
      </c>
      <c r="G61" s="140" t="s">
        <v>55</v>
      </c>
      <c r="H61" s="84" t="s">
        <v>61</v>
      </c>
      <c r="I61" s="136">
        <v>5.8900462962962967E-2</v>
      </c>
      <c r="J61" s="136">
        <v>2.6388888888888989E-3</v>
      </c>
      <c r="K61" s="141">
        <v>35.370406759677735</v>
      </c>
      <c r="L61" s="142"/>
      <c r="M61" s="157"/>
      <c r="O61" s="34"/>
    </row>
    <row r="62" spans="1:15" x14ac:dyDescent="0.3">
      <c r="A62" s="158">
        <v>40</v>
      </c>
      <c r="B62" s="142">
        <v>26</v>
      </c>
      <c r="C62" s="137">
        <v>10125322061</v>
      </c>
      <c r="D62" s="138"/>
      <c r="E62" s="139" t="s">
        <v>146</v>
      </c>
      <c r="F62" s="135">
        <v>39225</v>
      </c>
      <c r="G62" s="140" t="s">
        <v>84</v>
      </c>
      <c r="H62" s="84" t="s">
        <v>73</v>
      </c>
      <c r="I62" s="136">
        <v>5.8900462962962967E-2</v>
      </c>
      <c r="J62" s="136">
        <v>2.6388888888888989E-3</v>
      </c>
      <c r="K62" s="141">
        <v>35.370406759677735</v>
      </c>
      <c r="L62" s="142"/>
      <c r="M62" s="157"/>
      <c r="O62" s="34"/>
    </row>
    <row r="63" spans="1:15" x14ac:dyDescent="0.3">
      <c r="A63" s="156">
        <v>41</v>
      </c>
      <c r="B63" s="142">
        <v>51</v>
      </c>
      <c r="C63" s="137">
        <v>10117452331</v>
      </c>
      <c r="D63" s="138"/>
      <c r="E63" s="139" t="s">
        <v>117</v>
      </c>
      <c r="F63" s="135">
        <v>39085</v>
      </c>
      <c r="G63" s="140" t="s">
        <v>35</v>
      </c>
      <c r="H63" s="84" t="s">
        <v>116</v>
      </c>
      <c r="I63" s="136">
        <v>5.8900462962962967E-2</v>
      </c>
      <c r="J63" s="136">
        <v>2.6388888888888989E-3</v>
      </c>
      <c r="K63" s="141">
        <v>35.370406759677735</v>
      </c>
      <c r="L63" s="142"/>
      <c r="M63" s="157"/>
      <c r="O63" s="34"/>
    </row>
    <row r="64" spans="1:15" x14ac:dyDescent="0.3">
      <c r="A64" s="158">
        <v>42</v>
      </c>
      <c r="B64" s="142">
        <v>19</v>
      </c>
      <c r="C64" s="137">
        <v>10111188252</v>
      </c>
      <c r="D64" s="138"/>
      <c r="E64" s="139" t="s">
        <v>93</v>
      </c>
      <c r="F64" s="135">
        <v>39157</v>
      </c>
      <c r="G64" s="140" t="s">
        <v>55</v>
      </c>
      <c r="H64" s="84" t="s">
        <v>25</v>
      </c>
      <c r="I64" s="136">
        <v>5.8912037037037034E-2</v>
      </c>
      <c r="J64" s="136">
        <v>2.6504629629629656E-3</v>
      </c>
      <c r="K64" s="141">
        <v>35.36345776031434</v>
      </c>
      <c r="L64" s="142"/>
      <c r="M64" s="157"/>
      <c r="O64" s="34"/>
    </row>
    <row r="65" spans="1:15" x14ac:dyDescent="0.3">
      <c r="A65" s="156">
        <v>43</v>
      </c>
      <c r="B65" s="142">
        <v>83</v>
      </c>
      <c r="C65" s="137">
        <v>10127430395</v>
      </c>
      <c r="D65" s="138"/>
      <c r="E65" s="139" t="s">
        <v>157</v>
      </c>
      <c r="F65" s="135">
        <v>39225</v>
      </c>
      <c r="G65" s="140" t="s">
        <v>55</v>
      </c>
      <c r="H65" s="84" t="s">
        <v>158</v>
      </c>
      <c r="I65" s="136">
        <v>5.8912037037037034E-2</v>
      </c>
      <c r="J65" s="136">
        <v>2.6504629629629656E-3</v>
      </c>
      <c r="K65" s="141">
        <v>35.36345776031434</v>
      </c>
      <c r="L65" s="142"/>
      <c r="M65" s="157"/>
      <c r="O65" s="34"/>
    </row>
    <row r="66" spans="1:15" x14ac:dyDescent="0.3">
      <c r="A66" s="158">
        <v>44</v>
      </c>
      <c r="B66" s="142">
        <v>33</v>
      </c>
      <c r="C66" s="137">
        <v>10114465337</v>
      </c>
      <c r="D66" s="138"/>
      <c r="E66" s="139" t="s">
        <v>99</v>
      </c>
      <c r="F66" s="135">
        <v>39338</v>
      </c>
      <c r="G66" s="140" t="s">
        <v>35</v>
      </c>
      <c r="H66" s="84" t="s">
        <v>63</v>
      </c>
      <c r="I66" s="136">
        <v>5.8912037037037034E-2</v>
      </c>
      <c r="J66" s="136">
        <v>2.6504629629629656E-3</v>
      </c>
      <c r="K66" s="141">
        <v>35.36345776031434</v>
      </c>
      <c r="L66" s="142"/>
      <c r="M66" s="157"/>
      <c r="O66" s="34"/>
    </row>
    <row r="67" spans="1:15" x14ac:dyDescent="0.3">
      <c r="A67" s="156">
        <v>45</v>
      </c>
      <c r="B67" s="142">
        <v>23</v>
      </c>
      <c r="C67" s="137">
        <v>10113497256</v>
      </c>
      <c r="D67" s="138"/>
      <c r="E67" s="139" t="s">
        <v>145</v>
      </c>
      <c r="F67" s="135">
        <v>39737</v>
      </c>
      <c r="G67" s="140" t="s">
        <v>55</v>
      </c>
      <c r="H67" s="84" t="s">
        <v>25</v>
      </c>
      <c r="I67" s="136">
        <v>5.8912037037037034E-2</v>
      </c>
      <c r="J67" s="136">
        <v>2.6504629629629656E-3</v>
      </c>
      <c r="K67" s="141">
        <v>35.36345776031434</v>
      </c>
      <c r="L67" s="142"/>
      <c r="M67" s="157"/>
      <c r="O67" s="34"/>
    </row>
    <row r="68" spans="1:15" x14ac:dyDescent="0.3">
      <c r="A68" s="158">
        <v>46</v>
      </c>
      <c r="B68" s="142">
        <v>150</v>
      </c>
      <c r="C68" s="137">
        <v>10117276418</v>
      </c>
      <c r="D68" s="138"/>
      <c r="E68" s="139" t="s">
        <v>177</v>
      </c>
      <c r="F68" s="135">
        <v>39475</v>
      </c>
      <c r="G68" s="140" t="s">
        <v>35</v>
      </c>
      <c r="H68" s="84" t="s">
        <v>178</v>
      </c>
      <c r="I68" s="136">
        <v>5.8912037037037034E-2</v>
      </c>
      <c r="J68" s="136">
        <v>2.6504629629629656E-3</v>
      </c>
      <c r="K68" s="141">
        <v>35.36345776031434</v>
      </c>
      <c r="L68" s="142"/>
      <c r="M68" s="157"/>
      <c r="O68" s="34"/>
    </row>
    <row r="69" spans="1:15" x14ac:dyDescent="0.3">
      <c r="A69" s="156">
        <v>47</v>
      </c>
      <c r="B69" s="142">
        <v>60</v>
      </c>
      <c r="C69" s="137">
        <v>10128500732</v>
      </c>
      <c r="D69" s="138"/>
      <c r="E69" s="139" t="s">
        <v>163</v>
      </c>
      <c r="F69" s="135">
        <v>39848</v>
      </c>
      <c r="G69" s="140" t="s">
        <v>84</v>
      </c>
      <c r="H69" s="84" t="s">
        <v>70</v>
      </c>
      <c r="I69" s="136">
        <v>5.8923611111111107E-2</v>
      </c>
      <c r="J69" s="136">
        <v>2.6620370370370391E-3</v>
      </c>
      <c r="K69" s="141">
        <v>35.356511490866232</v>
      </c>
      <c r="L69" s="142"/>
      <c r="M69" s="157"/>
      <c r="O69" s="34"/>
    </row>
    <row r="70" spans="1:15" x14ac:dyDescent="0.3">
      <c r="A70" s="158">
        <v>48</v>
      </c>
      <c r="B70" s="142">
        <v>80</v>
      </c>
      <c r="C70" s="137">
        <v>10139193162</v>
      </c>
      <c r="D70" s="138"/>
      <c r="E70" s="139" t="s">
        <v>151</v>
      </c>
      <c r="F70" s="135">
        <v>40145</v>
      </c>
      <c r="G70" s="140" t="s">
        <v>55</v>
      </c>
      <c r="H70" s="84" t="s">
        <v>136</v>
      </c>
      <c r="I70" s="136">
        <v>5.8935185185185181E-2</v>
      </c>
      <c r="J70" s="136">
        <v>2.6736111111111127E-3</v>
      </c>
      <c r="K70" s="141">
        <v>35.349567949725056</v>
      </c>
      <c r="L70" s="142"/>
      <c r="M70" s="157"/>
      <c r="O70" s="34"/>
    </row>
    <row r="71" spans="1:15" x14ac:dyDescent="0.3">
      <c r="A71" s="156">
        <v>49</v>
      </c>
      <c r="B71" s="142">
        <v>149</v>
      </c>
      <c r="C71" s="137">
        <v>10139998767</v>
      </c>
      <c r="D71" s="138"/>
      <c r="E71" s="139" t="s">
        <v>175</v>
      </c>
      <c r="F71" s="135">
        <v>39847</v>
      </c>
      <c r="G71" s="140" t="s">
        <v>84</v>
      </c>
      <c r="H71" s="84" t="s">
        <v>176</v>
      </c>
      <c r="I71" s="136">
        <v>5.9027777777777783E-2</v>
      </c>
      <c r="J71" s="136">
        <v>2.7662037037037152E-3</v>
      </c>
      <c r="K71" s="141">
        <v>35.294117647058826</v>
      </c>
      <c r="L71" s="142"/>
      <c r="M71" s="157"/>
      <c r="O71" s="34"/>
    </row>
    <row r="72" spans="1:15" x14ac:dyDescent="0.3">
      <c r="A72" s="158">
        <v>50</v>
      </c>
      <c r="B72" s="142">
        <v>79</v>
      </c>
      <c r="C72" s="137">
        <v>10140354738</v>
      </c>
      <c r="D72" s="138"/>
      <c r="E72" s="139" t="s">
        <v>137</v>
      </c>
      <c r="F72" s="135">
        <v>39710</v>
      </c>
      <c r="G72" s="140" t="s">
        <v>55</v>
      </c>
      <c r="H72" s="84" t="s">
        <v>136</v>
      </c>
      <c r="I72" s="136">
        <v>6.2048611111111117E-2</v>
      </c>
      <c r="J72" s="136">
        <v>5.7870370370370489E-3</v>
      </c>
      <c r="K72" s="141">
        <v>33.575825405707889</v>
      </c>
      <c r="L72" s="142"/>
      <c r="M72" s="157"/>
      <c r="O72" s="34"/>
    </row>
    <row r="73" spans="1:15" x14ac:dyDescent="0.3">
      <c r="A73" s="156">
        <v>51</v>
      </c>
      <c r="B73" s="142">
        <v>88</v>
      </c>
      <c r="C73" s="137">
        <v>10140709800</v>
      </c>
      <c r="D73" s="138"/>
      <c r="E73" s="139" t="s">
        <v>165</v>
      </c>
      <c r="F73" s="135">
        <v>39763</v>
      </c>
      <c r="G73" s="140" t="s">
        <v>55</v>
      </c>
      <c r="H73" s="84" t="s">
        <v>171</v>
      </c>
      <c r="I73" s="136">
        <v>6.206018518518519E-2</v>
      </c>
      <c r="J73" s="136">
        <v>5.7986111111111224E-3</v>
      </c>
      <c r="K73" s="141">
        <v>33.569563595673259</v>
      </c>
      <c r="L73" s="142"/>
      <c r="M73" s="157"/>
      <c r="O73" s="34"/>
    </row>
    <row r="74" spans="1:15" x14ac:dyDescent="0.3">
      <c r="A74" s="158">
        <v>52</v>
      </c>
      <c r="B74" s="142">
        <v>91</v>
      </c>
      <c r="C74" s="137">
        <v>10129112943</v>
      </c>
      <c r="D74" s="138"/>
      <c r="E74" s="139" t="s">
        <v>168</v>
      </c>
      <c r="F74" s="135">
        <v>39637</v>
      </c>
      <c r="G74" s="140" t="s">
        <v>55</v>
      </c>
      <c r="H74" s="84" t="s">
        <v>171</v>
      </c>
      <c r="I74" s="136">
        <v>6.206018518518519E-2</v>
      </c>
      <c r="J74" s="136">
        <v>5.7986111111111224E-3</v>
      </c>
      <c r="K74" s="141">
        <v>33.569563595673259</v>
      </c>
      <c r="L74" s="142"/>
      <c r="M74" s="157"/>
      <c r="O74" s="34"/>
    </row>
    <row r="75" spans="1:15" x14ac:dyDescent="0.3">
      <c r="A75" s="156">
        <v>53</v>
      </c>
      <c r="B75" s="143">
        <v>93</v>
      </c>
      <c r="C75" s="137">
        <v>10129111832</v>
      </c>
      <c r="D75" s="138"/>
      <c r="E75" s="139" t="s">
        <v>170</v>
      </c>
      <c r="F75" s="135">
        <v>39838</v>
      </c>
      <c r="G75" s="140" t="s">
        <v>55</v>
      </c>
      <c r="H75" s="84" t="s">
        <v>171</v>
      </c>
      <c r="I75" s="136">
        <v>6.206018518518519E-2</v>
      </c>
      <c r="J75" s="136">
        <v>5.7986111111111224E-3</v>
      </c>
      <c r="K75" s="141">
        <v>33.569563595673259</v>
      </c>
      <c r="L75" s="142"/>
      <c r="M75" s="157"/>
      <c r="O75" s="34"/>
    </row>
    <row r="76" spans="1:15" x14ac:dyDescent="0.3">
      <c r="A76" s="158">
        <v>54</v>
      </c>
      <c r="B76" s="142">
        <v>57</v>
      </c>
      <c r="C76" s="137">
        <v>10127078064</v>
      </c>
      <c r="D76" s="138"/>
      <c r="E76" s="139" t="s">
        <v>123</v>
      </c>
      <c r="F76" s="135">
        <v>39368</v>
      </c>
      <c r="G76" s="140" t="s">
        <v>84</v>
      </c>
      <c r="H76" s="84" t="s">
        <v>70</v>
      </c>
      <c r="I76" s="136">
        <v>6.206018518518519E-2</v>
      </c>
      <c r="J76" s="136">
        <v>5.7986111111111224E-3</v>
      </c>
      <c r="K76" s="141">
        <v>33.569563595673259</v>
      </c>
      <c r="L76" s="142"/>
      <c r="M76" s="157"/>
      <c r="O76" s="34"/>
    </row>
    <row r="77" spans="1:15" x14ac:dyDescent="0.3">
      <c r="A77" s="156">
        <v>55</v>
      </c>
      <c r="B77" s="142">
        <v>89</v>
      </c>
      <c r="C77" s="137">
        <v>10140708483</v>
      </c>
      <c r="D77" s="138"/>
      <c r="E77" s="139" t="s">
        <v>166</v>
      </c>
      <c r="F77" s="135">
        <v>39459</v>
      </c>
      <c r="G77" s="140" t="s">
        <v>55</v>
      </c>
      <c r="H77" s="84" t="s">
        <v>171</v>
      </c>
      <c r="I77" s="136">
        <v>6.2106481481481485E-2</v>
      </c>
      <c r="J77" s="136">
        <v>5.8449074074074167E-3</v>
      </c>
      <c r="K77" s="141">
        <v>33.54453969437197</v>
      </c>
      <c r="L77" s="142"/>
      <c r="M77" s="157"/>
      <c r="O77" s="34"/>
    </row>
    <row r="78" spans="1:15" x14ac:dyDescent="0.3">
      <c r="A78" s="158">
        <v>56</v>
      </c>
      <c r="B78" s="142">
        <v>92</v>
      </c>
      <c r="C78" s="137">
        <v>10129113044</v>
      </c>
      <c r="D78" s="138"/>
      <c r="E78" s="139" t="s">
        <v>169</v>
      </c>
      <c r="F78" s="135">
        <v>39637</v>
      </c>
      <c r="G78" s="140" t="s">
        <v>55</v>
      </c>
      <c r="H78" s="84" t="s">
        <v>171</v>
      </c>
      <c r="I78" s="136">
        <v>6.2106481481481485E-2</v>
      </c>
      <c r="J78" s="136">
        <v>5.8449074074074167E-3</v>
      </c>
      <c r="K78" s="141">
        <v>33.54453969437197</v>
      </c>
      <c r="L78" s="142"/>
      <c r="M78" s="157"/>
      <c r="O78" s="34"/>
    </row>
    <row r="79" spans="1:15" x14ac:dyDescent="0.3">
      <c r="A79" s="156">
        <v>57</v>
      </c>
      <c r="B79" s="142">
        <v>67</v>
      </c>
      <c r="C79" s="137">
        <v>10127116763</v>
      </c>
      <c r="D79" s="138"/>
      <c r="E79" s="139" t="s">
        <v>128</v>
      </c>
      <c r="F79" s="135">
        <v>39504</v>
      </c>
      <c r="G79" s="140" t="s">
        <v>55</v>
      </c>
      <c r="H79" s="84" t="s">
        <v>61</v>
      </c>
      <c r="I79" s="136">
        <v>6.2106481481481485E-2</v>
      </c>
      <c r="J79" s="136">
        <v>5.8449074074074167E-3</v>
      </c>
      <c r="K79" s="141">
        <v>33.54453969437197</v>
      </c>
      <c r="L79" s="142"/>
      <c r="M79" s="157"/>
      <c r="O79" s="34"/>
    </row>
    <row r="80" spans="1:15" x14ac:dyDescent="0.3">
      <c r="A80" s="158">
        <v>58</v>
      </c>
      <c r="B80" s="142">
        <v>59</v>
      </c>
      <c r="C80" s="137">
        <v>10136031770</v>
      </c>
      <c r="D80" s="138"/>
      <c r="E80" s="139" t="s">
        <v>162</v>
      </c>
      <c r="F80" s="135">
        <v>39786</v>
      </c>
      <c r="G80" s="140" t="s">
        <v>84</v>
      </c>
      <c r="H80" s="84" t="s">
        <v>70</v>
      </c>
      <c r="I80" s="136">
        <v>6.2118055555555551E-2</v>
      </c>
      <c r="J80" s="136">
        <v>5.8564814814814833E-3</v>
      </c>
      <c r="K80" s="141">
        <v>33.538289547233092</v>
      </c>
      <c r="L80" s="142"/>
      <c r="M80" s="157"/>
      <c r="O80" s="34"/>
    </row>
    <row r="81" spans="1:15" x14ac:dyDescent="0.3">
      <c r="A81" s="156">
        <v>59</v>
      </c>
      <c r="B81" s="142">
        <v>47</v>
      </c>
      <c r="C81" s="137">
        <v>10132607973</v>
      </c>
      <c r="D81" s="138"/>
      <c r="E81" s="139" t="s">
        <v>112</v>
      </c>
      <c r="F81" s="135">
        <v>40063</v>
      </c>
      <c r="G81" s="140" t="s">
        <v>55</v>
      </c>
      <c r="H81" s="84" t="s">
        <v>64</v>
      </c>
      <c r="I81" s="136">
        <v>6.2465277777777772E-2</v>
      </c>
      <c r="J81" s="136">
        <v>6.2037037037037043E-3</v>
      </c>
      <c r="K81" s="141">
        <v>33.351862145636467</v>
      </c>
      <c r="L81" s="142"/>
      <c r="M81" s="157"/>
      <c r="O81" s="34"/>
    </row>
    <row r="82" spans="1:15" ht="27.6" x14ac:dyDescent="0.3">
      <c r="A82" s="158">
        <v>60</v>
      </c>
      <c r="B82" s="142">
        <v>28</v>
      </c>
      <c r="C82" s="137">
        <v>10126006923</v>
      </c>
      <c r="D82" s="138"/>
      <c r="E82" s="139" t="s">
        <v>148</v>
      </c>
      <c r="F82" s="135">
        <v>39312</v>
      </c>
      <c r="G82" s="140" t="s">
        <v>84</v>
      </c>
      <c r="H82" s="84" t="s">
        <v>73</v>
      </c>
      <c r="I82" s="136">
        <v>6.3287037037037031E-2</v>
      </c>
      <c r="J82" s="136">
        <v>7.0254629629629625E-3</v>
      </c>
      <c r="K82" s="141">
        <v>32.918800292611557</v>
      </c>
      <c r="L82" s="142"/>
      <c r="M82" s="157" t="s">
        <v>180</v>
      </c>
      <c r="O82" s="34"/>
    </row>
    <row r="83" spans="1:15" x14ac:dyDescent="0.3">
      <c r="A83" s="156">
        <v>61</v>
      </c>
      <c r="B83" s="142">
        <v>36</v>
      </c>
      <c r="C83" s="137">
        <v>10120034450</v>
      </c>
      <c r="D83" s="138"/>
      <c r="E83" s="139" t="s">
        <v>102</v>
      </c>
      <c r="F83" s="135">
        <v>39183</v>
      </c>
      <c r="G83" s="140" t="s">
        <v>55</v>
      </c>
      <c r="H83" s="84" t="s">
        <v>63</v>
      </c>
      <c r="I83" s="136">
        <v>6.3483796296296302E-2</v>
      </c>
      <c r="J83" s="136">
        <v>7.222222222222234E-3</v>
      </c>
      <c r="K83" s="141">
        <v>32.81677301731996</v>
      </c>
      <c r="L83" s="142"/>
      <c r="M83" s="157"/>
      <c r="O83" s="34"/>
    </row>
    <row r="84" spans="1:15" x14ac:dyDescent="0.3">
      <c r="A84" s="158">
        <v>62</v>
      </c>
      <c r="B84" s="142">
        <v>66</v>
      </c>
      <c r="C84" s="137">
        <v>10131638983</v>
      </c>
      <c r="D84" s="138"/>
      <c r="E84" s="139" t="s">
        <v>127</v>
      </c>
      <c r="F84" s="135">
        <v>39489</v>
      </c>
      <c r="G84" s="140" t="s">
        <v>55</v>
      </c>
      <c r="H84" s="84" t="s">
        <v>61</v>
      </c>
      <c r="I84" s="136">
        <v>6.3483796296296302E-2</v>
      </c>
      <c r="J84" s="136">
        <v>7.222222222222234E-3</v>
      </c>
      <c r="K84" s="141">
        <v>32.81677301731996</v>
      </c>
      <c r="L84" s="142"/>
      <c r="M84" s="157"/>
      <c r="O84" s="34"/>
    </row>
    <row r="85" spans="1:15" x14ac:dyDescent="0.3">
      <c r="A85" s="156">
        <v>63</v>
      </c>
      <c r="B85" s="142">
        <v>20</v>
      </c>
      <c r="C85" s="137">
        <v>10113021451</v>
      </c>
      <c r="D85" s="138"/>
      <c r="E85" s="139" t="s">
        <v>94</v>
      </c>
      <c r="F85" s="135">
        <v>39339</v>
      </c>
      <c r="G85" s="140" t="s">
        <v>55</v>
      </c>
      <c r="H85" s="84" t="s">
        <v>25</v>
      </c>
      <c r="I85" s="136">
        <v>6.3483796296296302E-2</v>
      </c>
      <c r="J85" s="136">
        <v>7.222222222222234E-3</v>
      </c>
      <c r="K85" s="141">
        <v>32.81677301731996</v>
      </c>
      <c r="L85" s="142"/>
      <c r="M85" s="157"/>
      <c r="O85" s="34"/>
    </row>
    <row r="86" spans="1:15" x14ac:dyDescent="0.3">
      <c r="A86" s="158">
        <v>64</v>
      </c>
      <c r="B86" s="142">
        <v>86</v>
      </c>
      <c r="C86" s="137">
        <v>10126707242</v>
      </c>
      <c r="D86" s="138"/>
      <c r="E86" s="139" t="s">
        <v>161</v>
      </c>
      <c r="F86" s="135">
        <v>39144</v>
      </c>
      <c r="G86" s="140" t="s">
        <v>55</v>
      </c>
      <c r="H86" s="84" t="s">
        <v>158</v>
      </c>
      <c r="I86" s="136">
        <v>6.3483796296296302E-2</v>
      </c>
      <c r="J86" s="136">
        <v>7.222222222222234E-3</v>
      </c>
      <c r="K86" s="141">
        <v>32.81677301731996</v>
      </c>
      <c r="L86" s="142"/>
      <c r="M86" s="157"/>
      <c r="O86" s="34"/>
    </row>
    <row r="87" spans="1:15" x14ac:dyDescent="0.3">
      <c r="A87" s="156">
        <v>65</v>
      </c>
      <c r="B87" s="142">
        <v>54</v>
      </c>
      <c r="C87" s="137">
        <v>10136239514</v>
      </c>
      <c r="D87" s="138"/>
      <c r="E87" s="139" t="s">
        <v>120</v>
      </c>
      <c r="F87" s="135">
        <v>39727</v>
      </c>
      <c r="G87" s="140" t="s">
        <v>84</v>
      </c>
      <c r="H87" s="84" t="s">
        <v>70</v>
      </c>
      <c r="I87" s="136">
        <v>6.582175925925926E-2</v>
      </c>
      <c r="J87" s="136">
        <v>9.5601851851851924E-3</v>
      </c>
      <c r="K87" s="141">
        <v>31.651134165640936</v>
      </c>
      <c r="L87" s="142"/>
      <c r="M87" s="157"/>
      <c r="O87" s="34"/>
    </row>
    <row r="88" spans="1:15" x14ac:dyDescent="0.3">
      <c r="A88" s="158" t="s">
        <v>74</v>
      </c>
      <c r="B88" s="142">
        <v>10</v>
      </c>
      <c r="C88" s="137">
        <v>10127774848</v>
      </c>
      <c r="D88" s="138"/>
      <c r="E88" s="139" t="s">
        <v>83</v>
      </c>
      <c r="F88" s="135">
        <v>39967</v>
      </c>
      <c r="G88" s="140" t="s">
        <v>84</v>
      </c>
      <c r="H88" s="84" t="s">
        <v>25</v>
      </c>
      <c r="I88" s="136"/>
      <c r="J88" s="136"/>
      <c r="K88" s="141"/>
      <c r="L88" s="142"/>
      <c r="M88" s="157"/>
      <c r="O88" s="34"/>
    </row>
    <row r="89" spans="1:15" x14ac:dyDescent="0.3">
      <c r="A89" s="158" t="s">
        <v>74</v>
      </c>
      <c r="B89" s="142">
        <v>22</v>
      </c>
      <c r="C89" s="137">
        <v>10137550125</v>
      </c>
      <c r="D89" s="138"/>
      <c r="E89" s="139" t="s">
        <v>144</v>
      </c>
      <c r="F89" s="135">
        <v>39501</v>
      </c>
      <c r="G89" s="140" t="s">
        <v>55</v>
      </c>
      <c r="H89" s="84" t="s">
        <v>25</v>
      </c>
      <c r="I89" s="136"/>
      <c r="J89" s="136"/>
      <c r="K89" s="141"/>
      <c r="L89" s="142"/>
      <c r="M89" s="157"/>
      <c r="O89" s="34"/>
    </row>
    <row r="90" spans="1:15" x14ac:dyDescent="0.3">
      <c r="A90" s="158" t="s">
        <v>74</v>
      </c>
      <c r="B90" s="142">
        <v>30</v>
      </c>
      <c r="C90" s="137">
        <v>10131461656</v>
      </c>
      <c r="D90" s="138"/>
      <c r="E90" s="139" t="s">
        <v>150</v>
      </c>
      <c r="F90" s="135">
        <v>39844</v>
      </c>
      <c r="G90" s="140" t="s">
        <v>35</v>
      </c>
      <c r="H90" s="84" t="s">
        <v>73</v>
      </c>
      <c r="I90" s="136"/>
      <c r="J90" s="136"/>
      <c r="K90" s="141"/>
      <c r="L90" s="142"/>
      <c r="M90" s="157"/>
      <c r="O90" s="34"/>
    </row>
    <row r="91" spans="1:15" x14ac:dyDescent="0.3">
      <c r="A91" s="158" t="s">
        <v>74</v>
      </c>
      <c r="B91" s="142">
        <v>35</v>
      </c>
      <c r="C91" s="137">
        <v>10128711001</v>
      </c>
      <c r="D91" s="138"/>
      <c r="E91" s="139" t="s">
        <v>101</v>
      </c>
      <c r="F91" s="135">
        <v>39652</v>
      </c>
      <c r="G91" s="140" t="s">
        <v>55</v>
      </c>
      <c r="H91" s="84" t="s">
        <v>63</v>
      </c>
      <c r="I91" s="136"/>
      <c r="J91" s="136"/>
      <c r="K91" s="141"/>
      <c r="L91" s="142"/>
      <c r="M91" s="157"/>
      <c r="O91" s="34"/>
    </row>
    <row r="92" spans="1:15" x14ac:dyDescent="0.3">
      <c r="A92" s="158" t="s">
        <v>74</v>
      </c>
      <c r="B92" s="142">
        <v>37</v>
      </c>
      <c r="C92" s="137">
        <v>10137248920</v>
      </c>
      <c r="D92" s="138"/>
      <c r="E92" s="139" t="s">
        <v>103</v>
      </c>
      <c r="F92" s="135">
        <v>39535</v>
      </c>
      <c r="G92" s="140" t="s">
        <v>84</v>
      </c>
      <c r="H92" s="84" t="s">
        <v>63</v>
      </c>
      <c r="I92" s="136"/>
      <c r="J92" s="136"/>
      <c r="K92" s="141"/>
      <c r="L92" s="142"/>
      <c r="M92" s="157"/>
      <c r="O92" s="34"/>
    </row>
    <row r="93" spans="1:15" x14ac:dyDescent="0.3">
      <c r="A93" s="158" t="s">
        <v>74</v>
      </c>
      <c r="B93" s="142">
        <v>39</v>
      </c>
      <c r="C93" s="137">
        <v>10128810728</v>
      </c>
      <c r="D93" s="138"/>
      <c r="E93" s="139" t="s">
        <v>105</v>
      </c>
      <c r="F93" s="135">
        <v>39271</v>
      </c>
      <c r="G93" s="140" t="s">
        <v>55</v>
      </c>
      <c r="H93" s="84" t="s">
        <v>63</v>
      </c>
      <c r="I93" s="136"/>
      <c r="J93" s="136"/>
      <c r="K93" s="141"/>
      <c r="L93" s="142"/>
      <c r="M93" s="157"/>
      <c r="O93" s="34"/>
    </row>
    <row r="94" spans="1:15" x14ac:dyDescent="0.3">
      <c r="A94" s="158" t="s">
        <v>74</v>
      </c>
      <c r="B94" s="142">
        <v>40</v>
      </c>
      <c r="C94" s="137">
        <v>10128711203</v>
      </c>
      <c r="D94" s="138"/>
      <c r="E94" s="139" t="s">
        <v>106</v>
      </c>
      <c r="F94" s="135">
        <v>39273</v>
      </c>
      <c r="G94" s="140" t="s">
        <v>84</v>
      </c>
      <c r="H94" s="84" t="s">
        <v>63</v>
      </c>
      <c r="I94" s="136"/>
      <c r="J94" s="136"/>
      <c r="K94" s="141"/>
      <c r="L94" s="142"/>
      <c r="M94" s="157"/>
      <c r="O94" s="34"/>
    </row>
    <row r="95" spans="1:15" x14ac:dyDescent="0.3">
      <c r="A95" s="158" t="s">
        <v>74</v>
      </c>
      <c r="B95" s="142">
        <v>42</v>
      </c>
      <c r="C95" s="137">
        <v>10139327649</v>
      </c>
      <c r="D95" s="138"/>
      <c r="E95" s="139" t="s">
        <v>107</v>
      </c>
      <c r="F95" s="135">
        <v>39406</v>
      </c>
      <c r="G95" s="140" t="s">
        <v>84</v>
      </c>
      <c r="H95" s="84" t="s">
        <v>63</v>
      </c>
      <c r="I95" s="136"/>
      <c r="J95" s="136"/>
      <c r="K95" s="141"/>
      <c r="L95" s="142"/>
      <c r="M95" s="157"/>
      <c r="O95" s="34"/>
    </row>
    <row r="96" spans="1:15" x14ac:dyDescent="0.3">
      <c r="A96" s="158" t="s">
        <v>74</v>
      </c>
      <c r="B96" s="142">
        <v>55</v>
      </c>
      <c r="C96" s="137">
        <v>10125480796</v>
      </c>
      <c r="D96" s="138"/>
      <c r="E96" s="139" t="s">
        <v>121</v>
      </c>
      <c r="F96" s="135">
        <v>39309</v>
      </c>
      <c r="G96" s="140" t="s">
        <v>84</v>
      </c>
      <c r="H96" s="84" t="s">
        <v>70</v>
      </c>
      <c r="I96" s="136"/>
      <c r="J96" s="136"/>
      <c r="K96" s="141"/>
      <c r="L96" s="142"/>
      <c r="M96" s="157"/>
      <c r="O96" s="34"/>
    </row>
    <row r="97" spans="1:15" x14ac:dyDescent="0.3">
      <c r="A97" s="158" t="s">
        <v>74</v>
      </c>
      <c r="B97" s="142">
        <v>58</v>
      </c>
      <c r="C97" s="137">
        <v>10136932153</v>
      </c>
      <c r="D97" s="138"/>
      <c r="E97" s="139" t="s">
        <v>124</v>
      </c>
      <c r="F97" s="135">
        <v>39651</v>
      </c>
      <c r="G97" s="140" t="s">
        <v>84</v>
      </c>
      <c r="H97" s="84" t="s">
        <v>70</v>
      </c>
      <c r="I97" s="136"/>
      <c r="J97" s="136"/>
      <c r="K97" s="141"/>
      <c r="L97" s="142"/>
      <c r="M97" s="157"/>
      <c r="O97" s="34"/>
    </row>
    <row r="98" spans="1:15" x14ac:dyDescent="0.3">
      <c r="A98" s="158" t="s">
        <v>74</v>
      </c>
      <c r="B98" s="142">
        <v>61</v>
      </c>
      <c r="C98" s="137">
        <v>10131918869</v>
      </c>
      <c r="D98" s="138"/>
      <c r="E98" s="139" t="s">
        <v>126</v>
      </c>
      <c r="F98" s="135">
        <v>39734</v>
      </c>
      <c r="G98" s="140" t="s">
        <v>55</v>
      </c>
      <c r="H98" s="84" t="s">
        <v>61</v>
      </c>
      <c r="I98" s="136"/>
      <c r="J98" s="136"/>
      <c r="K98" s="141"/>
      <c r="L98" s="142"/>
      <c r="M98" s="157"/>
      <c r="O98" s="34"/>
    </row>
    <row r="99" spans="1:15" x14ac:dyDescent="0.3">
      <c r="A99" s="158" t="s">
        <v>74</v>
      </c>
      <c r="B99" s="142">
        <v>63</v>
      </c>
      <c r="C99" s="137">
        <v>10128096968</v>
      </c>
      <c r="D99" s="138"/>
      <c r="E99" s="139" t="s">
        <v>152</v>
      </c>
      <c r="F99" s="135">
        <v>39479</v>
      </c>
      <c r="G99" s="140" t="s">
        <v>55</v>
      </c>
      <c r="H99" s="84" t="s">
        <v>61</v>
      </c>
      <c r="I99" s="136"/>
      <c r="J99" s="136"/>
      <c r="K99" s="141"/>
      <c r="L99" s="142"/>
      <c r="M99" s="157"/>
      <c r="O99" s="34"/>
    </row>
    <row r="100" spans="1:15" x14ac:dyDescent="0.3">
      <c r="A100" s="158" t="s">
        <v>74</v>
      </c>
      <c r="B100" s="142">
        <v>64</v>
      </c>
      <c r="C100" s="137">
        <v>10128099392</v>
      </c>
      <c r="D100" s="138"/>
      <c r="E100" s="139" t="s">
        <v>153</v>
      </c>
      <c r="F100" s="135">
        <v>39776</v>
      </c>
      <c r="G100" s="140" t="s">
        <v>55</v>
      </c>
      <c r="H100" s="84" t="s">
        <v>61</v>
      </c>
      <c r="I100" s="136"/>
      <c r="J100" s="136"/>
      <c r="K100" s="141"/>
      <c r="L100" s="142"/>
      <c r="M100" s="157"/>
      <c r="O100" s="34"/>
    </row>
    <row r="101" spans="1:15" x14ac:dyDescent="0.3">
      <c r="A101" s="158" t="s">
        <v>74</v>
      </c>
      <c r="B101" s="142">
        <v>72</v>
      </c>
      <c r="C101" s="137">
        <v>10128099901</v>
      </c>
      <c r="D101" s="138"/>
      <c r="E101" s="139" t="s">
        <v>154</v>
      </c>
      <c r="F101" s="135">
        <v>40058</v>
      </c>
      <c r="G101" s="140" t="s">
        <v>55</v>
      </c>
      <c r="H101" s="84" t="s">
        <v>61</v>
      </c>
      <c r="I101" s="136"/>
      <c r="J101" s="136"/>
      <c r="K101" s="141"/>
      <c r="L101" s="142"/>
      <c r="M101" s="157"/>
      <c r="O101" s="34"/>
    </row>
    <row r="102" spans="1:15" x14ac:dyDescent="0.3">
      <c r="A102" s="158" t="s">
        <v>74</v>
      </c>
      <c r="B102" s="142">
        <v>73</v>
      </c>
      <c r="C102" s="137">
        <v>10131547138</v>
      </c>
      <c r="D102" s="138"/>
      <c r="E102" s="139" t="s">
        <v>155</v>
      </c>
      <c r="F102" s="135">
        <v>39814</v>
      </c>
      <c r="G102" s="140" t="s">
        <v>55</v>
      </c>
      <c r="H102" s="84" t="s">
        <v>61</v>
      </c>
      <c r="I102" s="136"/>
      <c r="J102" s="136"/>
      <c r="K102" s="141"/>
      <c r="L102" s="142"/>
      <c r="M102" s="157"/>
      <c r="O102" s="34"/>
    </row>
    <row r="103" spans="1:15" x14ac:dyDescent="0.3">
      <c r="A103" s="158" t="s">
        <v>74</v>
      </c>
      <c r="B103" s="142">
        <v>75</v>
      </c>
      <c r="C103" s="137">
        <v>10128503257</v>
      </c>
      <c r="D103" s="138"/>
      <c r="E103" s="139" t="s">
        <v>132</v>
      </c>
      <c r="F103" s="135">
        <v>39555</v>
      </c>
      <c r="G103" s="140" t="s">
        <v>55</v>
      </c>
      <c r="H103" s="84" t="s">
        <v>62</v>
      </c>
      <c r="I103" s="136"/>
      <c r="J103" s="136"/>
      <c r="K103" s="141"/>
      <c r="L103" s="142"/>
      <c r="M103" s="157"/>
      <c r="O103" s="34"/>
    </row>
    <row r="104" spans="1:15" x14ac:dyDescent="0.3">
      <c r="A104" s="158" t="s">
        <v>74</v>
      </c>
      <c r="B104" s="142">
        <v>76</v>
      </c>
      <c r="C104" s="137">
        <v>10128500934</v>
      </c>
      <c r="D104" s="138"/>
      <c r="E104" s="139" t="s">
        <v>133</v>
      </c>
      <c r="F104" s="135">
        <v>39652</v>
      </c>
      <c r="G104" s="140" t="s">
        <v>35</v>
      </c>
      <c r="H104" s="84" t="s">
        <v>62</v>
      </c>
      <c r="I104" s="136"/>
      <c r="J104" s="136"/>
      <c r="K104" s="141"/>
      <c r="L104" s="142"/>
      <c r="M104" s="157"/>
      <c r="O104" s="34"/>
    </row>
    <row r="105" spans="1:15" x14ac:dyDescent="0.3">
      <c r="A105" s="158" t="s">
        <v>74</v>
      </c>
      <c r="B105" s="142">
        <v>77</v>
      </c>
      <c r="C105" s="137">
        <v>10131113668</v>
      </c>
      <c r="D105" s="138"/>
      <c r="E105" s="139" t="s">
        <v>134</v>
      </c>
      <c r="F105" s="135">
        <v>39592</v>
      </c>
      <c r="G105" s="140" t="s">
        <v>55</v>
      </c>
      <c r="H105" s="84" t="s">
        <v>62</v>
      </c>
      <c r="I105" s="136"/>
      <c r="J105" s="136"/>
      <c r="K105" s="141"/>
      <c r="L105" s="142"/>
      <c r="M105" s="157"/>
      <c r="O105" s="34"/>
    </row>
    <row r="106" spans="1:15" x14ac:dyDescent="0.3">
      <c r="A106" s="158" t="s">
        <v>74</v>
      </c>
      <c r="B106" s="142">
        <v>78</v>
      </c>
      <c r="C106" s="137">
        <v>10128960571</v>
      </c>
      <c r="D106" s="138"/>
      <c r="E106" s="139" t="s">
        <v>135</v>
      </c>
      <c r="F106" s="135">
        <v>39342</v>
      </c>
      <c r="G106" s="140" t="s">
        <v>55</v>
      </c>
      <c r="H106" s="84" t="s">
        <v>136</v>
      </c>
      <c r="I106" s="136"/>
      <c r="J106" s="136"/>
      <c r="K106" s="141"/>
      <c r="L106" s="142"/>
      <c r="M106" s="157"/>
      <c r="O106" s="34"/>
    </row>
    <row r="107" spans="1:15" x14ac:dyDescent="0.3">
      <c r="A107" s="158" t="s">
        <v>74</v>
      </c>
      <c r="B107" s="142">
        <v>81</v>
      </c>
      <c r="C107" s="137">
        <v>10105798991</v>
      </c>
      <c r="D107" s="138"/>
      <c r="E107" s="139" t="s">
        <v>138</v>
      </c>
      <c r="F107" s="135">
        <v>39249</v>
      </c>
      <c r="G107" s="140" t="s">
        <v>55</v>
      </c>
      <c r="H107" s="84" t="s">
        <v>139</v>
      </c>
      <c r="I107" s="136"/>
      <c r="J107" s="136"/>
      <c r="K107" s="141"/>
      <c r="L107" s="142"/>
      <c r="M107" s="157"/>
      <c r="O107" s="34"/>
    </row>
    <row r="108" spans="1:15" x14ac:dyDescent="0.3">
      <c r="A108" s="158" t="s">
        <v>74</v>
      </c>
      <c r="B108" s="142">
        <v>82</v>
      </c>
      <c r="C108" s="137">
        <v>10141404661</v>
      </c>
      <c r="D108" s="138"/>
      <c r="E108" s="139" t="s">
        <v>141</v>
      </c>
      <c r="F108" s="135">
        <v>39510</v>
      </c>
      <c r="G108" s="140" t="s">
        <v>84</v>
      </c>
      <c r="H108" s="84" t="s">
        <v>142</v>
      </c>
      <c r="I108" s="136"/>
      <c r="J108" s="136"/>
      <c r="K108" s="141"/>
      <c r="L108" s="142"/>
      <c r="M108" s="157"/>
      <c r="O108" s="34"/>
    </row>
    <row r="109" spans="1:15" x14ac:dyDescent="0.3">
      <c r="A109" s="158" t="s">
        <v>74</v>
      </c>
      <c r="B109" s="142">
        <v>84</v>
      </c>
      <c r="C109" s="137">
        <v>10126009145</v>
      </c>
      <c r="D109" s="138"/>
      <c r="E109" s="139" t="s">
        <v>159</v>
      </c>
      <c r="F109" s="135">
        <v>39484</v>
      </c>
      <c r="G109" s="140" t="s">
        <v>84</v>
      </c>
      <c r="H109" s="84" t="s">
        <v>158</v>
      </c>
      <c r="I109" s="136"/>
      <c r="J109" s="136"/>
      <c r="K109" s="141"/>
      <c r="L109" s="142"/>
      <c r="M109" s="157"/>
      <c r="O109" s="34"/>
    </row>
    <row r="110" spans="1:15" x14ac:dyDescent="0.3">
      <c r="A110" s="158" t="s">
        <v>74</v>
      </c>
      <c r="B110" s="142">
        <v>85</v>
      </c>
      <c r="C110" s="137">
        <v>10141651104</v>
      </c>
      <c r="D110" s="138"/>
      <c r="E110" s="139" t="s">
        <v>160</v>
      </c>
      <c r="F110" s="135">
        <v>39720</v>
      </c>
      <c r="G110" s="140" t="s">
        <v>84</v>
      </c>
      <c r="H110" s="84" t="s">
        <v>158</v>
      </c>
      <c r="I110" s="136"/>
      <c r="J110" s="136"/>
      <c r="K110" s="141"/>
      <c r="L110" s="142"/>
      <c r="M110" s="157"/>
      <c r="O110" s="34"/>
    </row>
    <row r="111" spans="1:15" x14ac:dyDescent="0.3">
      <c r="A111" s="158" t="s">
        <v>74</v>
      </c>
      <c r="B111" s="142">
        <v>96</v>
      </c>
      <c r="C111" s="137">
        <v>10138374423</v>
      </c>
      <c r="D111" s="138"/>
      <c r="E111" s="139" t="s">
        <v>172</v>
      </c>
      <c r="F111" s="135">
        <v>39695</v>
      </c>
      <c r="G111" s="140" t="s">
        <v>84</v>
      </c>
      <c r="H111" s="84" t="s">
        <v>125</v>
      </c>
      <c r="I111" s="136"/>
      <c r="J111" s="136"/>
      <c r="K111" s="141"/>
      <c r="L111" s="142"/>
      <c r="M111" s="157"/>
      <c r="O111" s="34"/>
    </row>
    <row r="112" spans="1:15" x14ac:dyDescent="0.3">
      <c r="A112" s="158" t="s">
        <v>179</v>
      </c>
      <c r="B112" s="142">
        <v>43</v>
      </c>
      <c r="C112" s="137">
        <v>10114326608</v>
      </c>
      <c r="D112" s="138"/>
      <c r="E112" s="139" t="s">
        <v>108</v>
      </c>
      <c r="F112" s="135">
        <v>39872</v>
      </c>
      <c r="G112" s="140" t="s">
        <v>55</v>
      </c>
      <c r="H112" s="84" t="s">
        <v>63</v>
      </c>
      <c r="I112" s="136"/>
      <c r="J112" s="136"/>
      <c r="K112" s="141"/>
      <c r="L112" s="142"/>
      <c r="M112" s="157"/>
      <c r="O112" s="34"/>
    </row>
    <row r="113" spans="1:15" x14ac:dyDescent="0.3">
      <c r="A113" s="158" t="s">
        <v>179</v>
      </c>
      <c r="B113" s="142">
        <v>69</v>
      </c>
      <c r="C113" s="137">
        <v>10115078760</v>
      </c>
      <c r="D113" s="138"/>
      <c r="E113" s="139" t="s">
        <v>129</v>
      </c>
      <c r="F113" s="135">
        <v>39380</v>
      </c>
      <c r="G113" s="140" t="s">
        <v>35</v>
      </c>
      <c r="H113" s="84" t="s">
        <v>61</v>
      </c>
      <c r="I113" s="136"/>
      <c r="J113" s="136"/>
      <c r="K113" s="141"/>
      <c r="L113" s="142"/>
      <c r="M113" s="157"/>
      <c r="O113" s="34"/>
    </row>
    <row r="114" spans="1:15" ht="14.4" thickBot="1" x14ac:dyDescent="0.35">
      <c r="A114" s="159" t="s">
        <v>179</v>
      </c>
      <c r="B114" s="160">
        <v>71</v>
      </c>
      <c r="C114" s="161">
        <v>10104617817</v>
      </c>
      <c r="D114" s="162"/>
      <c r="E114" s="163" t="s">
        <v>131</v>
      </c>
      <c r="F114" s="164">
        <v>39203</v>
      </c>
      <c r="G114" s="165" t="s">
        <v>35</v>
      </c>
      <c r="H114" s="166" t="s">
        <v>61</v>
      </c>
      <c r="I114" s="167"/>
      <c r="J114" s="167"/>
      <c r="K114" s="168"/>
      <c r="L114" s="160"/>
      <c r="M114" s="169"/>
      <c r="O114" s="34"/>
    </row>
    <row r="115" spans="1:15" s="4" customFormat="1" ht="17.25" hidden="1" customHeight="1" thickTop="1" x14ac:dyDescent="0.25">
      <c r="A115" s="75"/>
      <c r="B115" s="93" t="s">
        <v>182</v>
      </c>
      <c r="C115" s="76"/>
      <c r="D115" s="94"/>
      <c r="E115" s="77"/>
      <c r="F115" s="81"/>
      <c r="G115" s="78"/>
      <c r="H115" s="85"/>
      <c r="I115" s="95"/>
      <c r="J115" s="95"/>
      <c r="K115" s="96"/>
      <c r="L115" s="75"/>
      <c r="M115" s="76"/>
      <c r="O115"/>
    </row>
    <row r="116" spans="1:15" s="4" customFormat="1" ht="17.25" hidden="1" customHeight="1" x14ac:dyDescent="0.25">
      <c r="A116" s="75"/>
      <c r="B116" s="93" t="s">
        <v>184</v>
      </c>
      <c r="C116" s="76"/>
      <c r="D116" s="94"/>
      <c r="E116" s="77"/>
      <c r="F116" s="81"/>
      <c r="G116" s="78"/>
      <c r="H116" s="85"/>
      <c r="I116" s="95"/>
      <c r="J116" s="95"/>
      <c r="K116" s="96"/>
      <c r="L116" s="75"/>
      <c r="M116" s="76"/>
      <c r="O116"/>
    </row>
    <row r="117" spans="1:15" s="4" customFormat="1" ht="17.25" hidden="1" customHeight="1" thickBot="1" x14ac:dyDescent="0.3">
      <c r="A117" s="98"/>
      <c r="B117" s="93" t="s">
        <v>183</v>
      </c>
      <c r="C117" s="76"/>
      <c r="D117" s="94"/>
      <c r="E117" s="77"/>
      <c r="F117" s="81"/>
      <c r="G117" s="78"/>
      <c r="H117" s="85"/>
      <c r="I117" s="95"/>
      <c r="J117" s="95"/>
      <c r="K117" s="97"/>
      <c r="L117" s="75"/>
      <c r="M117" s="76"/>
      <c r="O117"/>
    </row>
    <row r="118" spans="1:15" ht="9" customHeight="1" thickTop="1" thickBot="1" x14ac:dyDescent="0.35">
      <c r="A118" s="86"/>
      <c r="B118" s="35"/>
      <c r="C118" s="35"/>
      <c r="D118" s="36"/>
      <c r="E118" s="37"/>
      <c r="F118" s="27"/>
      <c r="G118" s="28"/>
      <c r="H118" s="27"/>
      <c r="I118" s="33"/>
      <c r="J118" s="33"/>
      <c r="K118" s="57"/>
      <c r="L118" s="33"/>
      <c r="M118" s="33"/>
      <c r="O118"/>
    </row>
    <row r="119" spans="1:15" ht="15" thickTop="1" x14ac:dyDescent="0.25">
      <c r="A119" s="123" t="s">
        <v>5</v>
      </c>
      <c r="B119" s="124"/>
      <c r="C119" s="124"/>
      <c r="D119" s="124"/>
      <c r="E119" s="124"/>
      <c r="F119" s="124"/>
      <c r="G119" s="124"/>
      <c r="H119" s="124" t="s">
        <v>6</v>
      </c>
      <c r="I119" s="124"/>
      <c r="J119" s="124"/>
      <c r="K119" s="124"/>
      <c r="L119" s="124"/>
      <c r="M119" s="125"/>
      <c r="O119"/>
    </row>
    <row r="120" spans="1:15" x14ac:dyDescent="0.25">
      <c r="A120" s="87" t="s">
        <v>194</v>
      </c>
      <c r="B120" s="9"/>
      <c r="C120" s="101"/>
      <c r="D120" s="9"/>
      <c r="E120" s="38"/>
      <c r="F120" s="61"/>
      <c r="G120" s="68"/>
      <c r="H120" s="47" t="s">
        <v>36</v>
      </c>
      <c r="I120" s="170">
        <v>15</v>
      </c>
      <c r="J120" s="61"/>
      <c r="K120" s="62"/>
      <c r="L120" s="58" t="s">
        <v>34</v>
      </c>
      <c r="M120" s="67">
        <f>COUNTIF(G23:G117,"ЗМС")</f>
        <v>0</v>
      </c>
      <c r="O120"/>
    </row>
    <row r="121" spans="1:15" x14ac:dyDescent="0.25">
      <c r="A121" s="87" t="s">
        <v>195</v>
      </c>
      <c r="B121" s="9"/>
      <c r="C121" s="102"/>
      <c r="D121" s="9"/>
      <c r="E121" s="38"/>
      <c r="F121" s="69"/>
      <c r="G121" s="70"/>
      <c r="H121" s="48" t="s">
        <v>29</v>
      </c>
      <c r="I121" s="170">
        <f>I122+I127</f>
        <v>92</v>
      </c>
      <c r="J121" s="63"/>
      <c r="K121" s="64"/>
      <c r="L121" s="58" t="s">
        <v>22</v>
      </c>
      <c r="M121" s="67">
        <f>COUNTIF(G23:G117,"МСМК")</f>
        <v>0</v>
      </c>
      <c r="O121"/>
    </row>
    <row r="122" spans="1:15" x14ac:dyDescent="0.25">
      <c r="A122" s="87" t="s">
        <v>196</v>
      </c>
      <c r="B122" s="9"/>
      <c r="C122" s="50"/>
      <c r="D122" s="9"/>
      <c r="E122" s="38"/>
      <c r="F122" s="69"/>
      <c r="G122" s="70"/>
      <c r="H122" s="48" t="s">
        <v>30</v>
      </c>
      <c r="I122" s="170">
        <f>I123+I124+I125+I126</f>
        <v>89</v>
      </c>
      <c r="J122" s="63"/>
      <c r="K122" s="64"/>
      <c r="L122" s="58" t="s">
        <v>26</v>
      </c>
      <c r="M122" s="67">
        <f>COUNTIF(G23:G117,"МС")</f>
        <v>0</v>
      </c>
      <c r="O122"/>
    </row>
    <row r="123" spans="1:15" x14ac:dyDescent="0.25">
      <c r="A123" s="87" t="s">
        <v>197</v>
      </c>
      <c r="B123" s="9"/>
      <c r="C123" s="50"/>
      <c r="D123" s="9"/>
      <c r="E123" s="38"/>
      <c r="F123" s="69"/>
      <c r="G123" s="70"/>
      <c r="H123" s="48" t="s">
        <v>31</v>
      </c>
      <c r="I123" s="170">
        <f>COUNT(A23:A139)</f>
        <v>65</v>
      </c>
      <c r="J123" s="63"/>
      <c r="K123" s="64"/>
      <c r="L123" s="58" t="s">
        <v>35</v>
      </c>
      <c r="M123" s="67">
        <f>COUNTIF(G23:G117,"КМС")</f>
        <v>27</v>
      </c>
      <c r="O123"/>
    </row>
    <row r="124" spans="1:15" x14ac:dyDescent="0.25">
      <c r="A124" s="87"/>
      <c r="B124" s="9"/>
      <c r="C124" s="50"/>
      <c r="D124" s="9"/>
      <c r="E124" s="38"/>
      <c r="F124" s="69"/>
      <c r="G124" s="70"/>
      <c r="H124" s="48" t="s">
        <v>56</v>
      </c>
      <c r="I124" s="170">
        <f>COUNTIF(A23:A139,"ЛИМ")</f>
        <v>0</v>
      </c>
      <c r="J124" s="63"/>
      <c r="K124" s="64"/>
      <c r="L124" s="58" t="s">
        <v>55</v>
      </c>
      <c r="M124" s="67">
        <f>COUNTIF(G23:G117,"1 СР")</f>
        <v>43</v>
      </c>
      <c r="O124"/>
    </row>
    <row r="125" spans="1:15" x14ac:dyDescent="0.25">
      <c r="A125" s="87"/>
      <c r="B125" s="9"/>
      <c r="C125" s="9"/>
      <c r="D125" s="9"/>
      <c r="E125" s="38"/>
      <c r="F125" s="69"/>
      <c r="G125" s="70"/>
      <c r="H125" s="48" t="s">
        <v>32</v>
      </c>
      <c r="I125" s="170">
        <f>COUNTIF(A23:A139,"НФ")</f>
        <v>24</v>
      </c>
      <c r="J125" s="63"/>
      <c r="K125" s="64"/>
      <c r="L125" s="58" t="s">
        <v>84</v>
      </c>
      <c r="M125" s="67">
        <f>COUNTIF(G23:G117,"2 СР")</f>
        <v>22</v>
      </c>
      <c r="O125"/>
    </row>
    <row r="126" spans="1:15" x14ac:dyDescent="0.25">
      <c r="A126" s="87"/>
      <c r="B126" s="9"/>
      <c r="C126" s="9"/>
      <c r="D126" s="9"/>
      <c r="E126" s="38"/>
      <c r="F126" s="69"/>
      <c r="G126" s="70"/>
      <c r="H126" s="48" t="s">
        <v>37</v>
      </c>
      <c r="I126" s="170">
        <f>COUNTIF(A23:A139,"ДСКВ")</f>
        <v>0</v>
      </c>
      <c r="J126" s="63"/>
      <c r="K126" s="64"/>
      <c r="L126" s="58" t="s">
        <v>198</v>
      </c>
      <c r="M126" s="67">
        <f>COUNTIF(G23:G118,"3 СР")</f>
        <v>0</v>
      </c>
      <c r="O126"/>
    </row>
    <row r="127" spans="1:15" x14ac:dyDescent="0.25">
      <c r="A127" s="87"/>
      <c r="B127" s="9"/>
      <c r="C127" s="9"/>
      <c r="D127" s="9"/>
      <c r="E127" s="38"/>
      <c r="F127" s="71"/>
      <c r="G127" s="72"/>
      <c r="H127" s="48" t="s">
        <v>33</v>
      </c>
      <c r="I127" s="170">
        <f>COUNTIF(A23:A139,"НС")</f>
        <v>3</v>
      </c>
      <c r="J127" s="65"/>
      <c r="K127" s="66"/>
      <c r="L127" s="58"/>
      <c r="M127" s="49"/>
    </row>
    <row r="128" spans="1:15" ht="9.75" customHeight="1" x14ac:dyDescent="0.25">
      <c r="A128" s="69"/>
      <c r="M128" s="20"/>
    </row>
    <row r="129" spans="1:13" ht="15.6" x14ac:dyDescent="0.25">
      <c r="A129" s="126" t="s">
        <v>3</v>
      </c>
      <c r="B129" s="106"/>
      <c r="C129" s="106"/>
      <c r="D129" s="106"/>
      <c r="E129" s="106"/>
      <c r="F129" s="106" t="s">
        <v>13</v>
      </c>
      <c r="G129" s="106"/>
      <c r="H129" s="106"/>
      <c r="I129" s="106"/>
      <c r="J129" s="106" t="s">
        <v>4</v>
      </c>
      <c r="K129" s="106"/>
      <c r="L129" s="106"/>
      <c r="M129" s="127"/>
    </row>
    <row r="130" spans="1:13" x14ac:dyDescent="0.25">
      <c r="A130" s="118"/>
      <c r="B130" s="103"/>
      <c r="C130" s="103"/>
      <c r="D130" s="103"/>
      <c r="E130" s="103"/>
      <c r="F130" s="103"/>
      <c r="G130" s="107"/>
      <c r="H130" s="107"/>
      <c r="I130" s="107"/>
      <c r="J130" s="107"/>
      <c r="K130" s="107"/>
      <c r="L130" s="107"/>
      <c r="M130" s="128"/>
    </row>
    <row r="131" spans="1:13" x14ac:dyDescent="0.25">
      <c r="A131" s="88"/>
      <c r="D131" s="17"/>
      <c r="E131" s="17"/>
      <c r="F131" s="17"/>
      <c r="G131" s="17"/>
      <c r="H131" s="17"/>
      <c r="I131" s="17"/>
      <c r="J131" s="17"/>
      <c r="K131" s="17"/>
      <c r="L131" s="17"/>
      <c r="M131" s="73"/>
    </row>
    <row r="132" spans="1:13" x14ac:dyDescent="0.25">
      <c r="A132" s="88"/>
      <c r="D132" s="17"/>
      <c r="E132" s="17"/>
      <c r="F132" s="17"/>
      <c r="G132" s="17"/>
      <c r="H132" s="17"/>
      <c r="I132" s="17"/>
      <c r="J132" s="17"/>
      <c r="K132" s="17"/>
      <c r="L132" s="17"/>
      <c r="M132" s="73"/>
    </row>
    <row r="133" spans="1:13" x14ac:dyDescent="0.25">
      <c r="A133" s="88"/>
      <c r="D133" s="17"/>
      <c r="E133" s="17"/>
      <c r="F133" s="17"/>
      <c r="G133" s="17"/>
      <c r="H133" s="17"/>
      <c r="I133" s="17"/>
      <c r="J133" s="17"/>
      <c r="K133" s="17"/>
      <c r="L133" s="17"/>
      <c r="M133" s="73"/>
    </row>
    <row r="134" spans="1:13" x14ac:dyDescent="0.25">
      <c r="A134" s="88"/>
      <c r="D134" s="17"/>
      <c r="E134" s="17"/>
      <c r="F134" s="17"/>
      <c r="G134" s="17"/>
      <c r="H134" s="17"/>
      <c r="I134" s="17"/>
      <c r="J134" s="17"/>
      <c r="K134" s="17"/>
      <c r="L134" s="17"/>
      <c r="M134" s="73"/>
    </row>
    <row r="135" spans="1:13" x14ac:dyDescent="0.25">
      <c r="A135" s="118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22"/>
    </row>
    <row r="136" spans="1:13" x14ac:dyDescent="0.25">
      <c r="A136" s="118"/>
      <c r="B136" s="103"/>
      <c r="C136" s="103"/>
      <c r="D136" s="103"/>
      <c r="E136" s="103"/>
      <c r="F136" s="103"/>
      <c r="G136" s="104"/>
      <c r="H136" s="104"/>
      <c r="I136" s="104"/>
      <c r="J136" s="104"/>
      <c r="K136" s="104"/>
      <c r="L136" s="104"/>
      <c r="M136" s="119"/>
    </row>
    <row r="137" spans="1:13" ht="16.2" thickBot="1" x14ac:dyDescent="0.3">
      <c r="A137" s="120"/>
      <c r="B137" s="105"/>
      <c r="C137" s="105"/>
      <c r="D137" s="105"/>
      <c r="E137" s="105"/>
      <c r="F137" s="105" t="s">
        <v>68</v>
      </c>
      <c r="G137" s="105"/>
      <c r="H137" s="105"/>
      <c r="I137" s="105"/>
      <c r="J137" s="105" t="s">
        <v>71</v>
      </c>
      <c r="K137" s="105"/>
      <c r="L137" s="105"/>
      <c r="M137" s="121"/>
    </row>
    <row r="138" spans="1:13" ht="14.4" thickTop="1" x14ac:dyDescent="0.25">
      <c r="A138" s="69"/>
    </row>
    <row r="139" spans="1:13" x14ac:dyDescent="0.25">
      <c r="A139" s="69"/>
    </row>
    <row r="140" spans="1:13" x14ac:dyDescent="0.25">
      <c r="A140" s="69"/>
    </row>
    <row r="141" spans="1:13" ht="15.6" x14ac:dyDescent="0.25">
      <c r="A141" s="69"/>
      <c r="B141" s="92"/>
    </row>
    <row r="142" spans="1:13" x14ac:dyDescent="0.25">
      <c r="A142" s="69"/>
    </row>
    <row r="143" spans="1:13" x14ac:dyDescent="0.25">
      <c r="A143" s="69" t="s">
        <v>44</v>
      </c>
    </row>
    <row r="144" spans="1:13" x14ac:dyDescent="0.25">
      <c r="A144" s="69" t="s">
        <v>45</v>
      </c>
    </row>
    <row r="145" spans="1:5" x14ac:dyDescent="0.25">
      <c r="A145" s="69" t="s">
        <v>47</v>
      </c>
    </row>
    <row r="146" spans="1:5" x14ac:dyDescent="0.25">
      <c r="A146" s="69" t="s">
        <v>46</v>
      </c>
    </row>
    <row r="147" spans="1:5" x14ac:dyDescent="0.25">
      <c r="A147" s="69" t="s">
        <v>48</v>
      </c>
    </row>
    <row r="148" spans="1:5" x14ac:dyDescent="0.25">
      <c r="A148" s="69" t="s">
        <v>49</v>
      </c>
    </row>
    <row r="149" spans="1:5" x14ac:dyDescent="0.25">
      <c r="A149" s="69" t="s">
        <v>50</v>
      </c>
    </row>
    <row r="150" spans="1:5" x14ac:dyDescent="0.25">
      <c r="A150" s="46" t="s">
        <v>42</v>
      </c>
      <c r="E150" s="1" t="s">
        <v>51</v>
      </c>
    </row>
    <row r="151" spans="1:5" x14ac:dyDescent="0.25">
      <c r="A151" s="46" t="s">
        <v>43</v>
      </c>
    </row>
    <row r="152" spans="1:5" x14ac:dyDescent="0.25">
      <c r="A152" s="46" t="s">
        <v>53</v>
      </c>
    </row>
    <row r="153" spans="1:5" x14ac:dyDescent="0.25">
      <c r="A153" s="79" t="s">
        <v>59</v>
      </c>
    </row>
    <row r="154" spans="1:5" x14ac:dyDescent="0.25">
      <c r="A154" s="79" t="s">
        <v>58</v>
      </c>
    </row>
    <row r="155" spans="1:5" x14ac:dyDescent="0.25">
      <c r="A155" s="74" t="s">
        <v>36</v>
      </c>
      <c r="C155" s="60" t="s">
        <v>52</v>
      </c>
    </row>
    <row r="156" spans="1:5" x14ac:dyDescent="0.25">
      <c r="A156" s="89" t="s">
        <v>57</v>
      </c>
      <c r="C156" s="60"/>
    </row>
    <row r="157" spans="1:5" x14ac:dyDescent="0.25">
      <c r="A157" s="69" t="s">
        <v>54</v>
      </c>
    </row>
    <row r="158" spans="1:5" x14ac:dyDescent="0.25">
      <c r="A158" s="69"/>
    </row>
    <row r="159" spans="1:5" x14ac:dyDescent="0.25">
      <c r="A159" s="69"/>
    </row>
    <row r="160" spans="1:5" x14ac:dyDescent="0.25">
      <c r="A160" s="69"/>
    </row>
    <row r="161" spans="1:1" x14ac:dyDescent="0.25">
      <c r="A161" s="69"/>
    </row>
    <row r="162" spans="1:1" x14ac:dyDescent="0.25">
      <c r="A162" s="69"/>
    </row>
    <row r="163" spans="1:1" x14ac:dyDescent="0.25">
      <c r="A163" s="69"/>
    </row>
    <row r="164" spans="1:1" x14ac:dyDescent="0.25">
      <c r="A164" s="69"/>
    </row>
    <row r="165" spans="1:1" x14ac:dyDescent="0.25">
      <c r="A165" s="69"/>
    </row>
    <row r="166" spans="1:1" x14ac:dyDescent="0.25">
      <c r="A166" s="69"/>
    </row>
    <row r="167" spans="1:1" x14ac:dyDescent="0.25">
      <c r="A167" s="69"/>
    </row>
    <row r="168" spans="1:1" x14ac:dyDescent="0.25">
      <c r="A168" s="69"/>
    </row>
    <row r="169" spans="1:1" x14ac:dyDescent="0.25">
      <c r="A169" s="69"/>
    </row>
    <row r="170" spans="1:1" x14ac:dyDescent="0.25">
      <c r="A170" s="69"/>
    </row>
    <row r="171" spans="1:1" x14ac:dyDescent="0.25">
      <c r="A171" s="69"/>
    </row>
    <row r="172" spans="1:1" x14ac:dyDescent="0.25">
      <c r="A172" s="69"/>
    </row>
    <row r="173" spans="1:1" x14ac:dyDescent="0.25">
      <c r="A173" s="69"/>
    </row>
    <row r="174" spans="1:1" x14ac:dyDescent="0.25">
      <c r="A174" s="69"/>
    </row>
    <row r="175" spans="1:1" x14ac:dyDescent="0.25">
      <c r="A175" s="69"/>
    </row>
    <row r="176" spans="1:1" x14ac:dyDescent="0.25">
      <c r="A176" s="69"/>
    </row>
    <row r="177" spans="1:10" x14ac:dyDescent="0.25">
      <c r="A177" s="69"/>
    </row>
    <row r="178" spans="1:10" x14ac:dyDescent="0.25">
      <c r="A178" s="69"/>
    </row>
    <row r="179" spans="1:10" x14ac:dyDescent="0.25">
      <c r="A179" s="69"/>
      <c r="J179"/>
    </row>
    <row r="180" spans="1:10" x14ac:dyDescent="0.25">
      <c r="A180" s="69"/>
      <c r="J180"/>
    </row>
    <row r="181" spans="1:10" x14ac:dyDescent="0.25">
      <c r="A181" s="69"/>
      <c r="J181"/>
    </row>
    <row r="182" spans="1:10" x14ac:dyDescent="0.25">
      <c r="A182" s="69"/>
      <c r="J182"/>
    </row>
    <row r="183" spans="1:10" x14ac:dyDescent="0.25">
      <c r="A183" s="69"/>
      <c r="J183"/>
    </row>
    <row r="184" spans="1:10" x14ac:dyDescent="0.25">
      <c r="A184" s="69"/>
      <c r="J184"/>
    </row>
    <row r="185" spans="1:10" x14ac:dyDescent="0.25">
      <c r="A185" s="69"/>
      <c r="J185"/>
    </row>
    <row r="186" spans="1:10" x14ac:dyDescent="0.25">
      <c r="A186" s="69"/>
      <c r="J186"/>
    </row>
    <row r="187" spans="1:10" x14ac:dyDescent="0.25">
      <c r="A187" s="69"/>
      <c r="J187"/>
    </row>
    <row r="188" spans="1:10" x14ac:dyDescent="0.25">
      <c r="A188" s="69"/>
      <c r="J188"/>
    </row>
    <row r="189" spans="1:10" x14ac:dyDescent="0.25">
      <c r="A189" s="69"/>
      <c r="J189"/>
    </row>
    <row r="190" spans="1:10" x14ac:dyDescent="0.25">
      <c r="A190" s="69"/>
      <c r="J190"/>
    </row>
    <row r="191" spans="1:10" x14ac:dyDescent="0.25">
      <c r="A191" s="69"/>
      <c r="J191"/>
    </row>
    <row r="192" spans="1:10" x14ac:dyDescent="0.25">
      <c r="A192" s="69"/>
      <c r="J192"/>
    </row>
    <row r="193" spans="1:10" x14ac:dyDescent="0.25">
      <c r="A193" s="69"/>
      <c r="J193"/>
    </row>
    <row r="194" spans="1:10" x14ac:dyDescent="0.25">
      <c r="A194" s="69"/>
      <c r="J194"/>
    </row>
    <row r="195" spans="1:10" x14ac:dyDescent="0.25">
      <c r="A195" s="69"/>
      <c r="J195"/>
    </row>
    <row r="196" spans="1:10" x14ac:dyDescent="0.25">
      <c r="A196" s="69"/>
      <c r="J196"/>
    </row>
    <row r="197" spans="1:10" x14ac:dyDescent="0.25">
      <c r="A197" s="69"/>
      <c r="J197"/>
    </row>
    <row r="198" spans="1:10" x14ac:dyDescent="0.25">
      <c r="A198" s="69"/>
      <c r="J198"/>
    </row>
    <row r="199" spans="1:10" x14ac:dyDescent="0.25">
      <c r="A199" s="69"/>
      <c r="J199"/>
    </row>
    <row r="200" spans="1:10" x14ac:dyDescent="0.25">
      <c r="A200" s="69"/>
      <c r="J200"/>
    </row>
    <row r="201" spans="1:10" x14ac:dyDescent="0.25">
      <c r="A201" s="69"/>
      <c r="J201"/>
    </row>
    <row r="202" spans="1:10" x14ac:dyDescent="0.25">
      <c r="A202" s="69"/>
      <c r="J202"/>
    </row>
    <row r="203" spans="1:10" x14ac:dyDescent="0.25">
      <c r="A203" s="69"/>
      <c r="J203"/>
    </row>
    <row r="204" spans="1:10" x14ac:dyDescent="0.25">
      <c r="A204" s="69"/>
      <c r="J204"/>
    </row>
    <row r="205" spans="1:10" x14ac:dyDescent="0.25">
      <c r="A205" s="69"/>
      <c r="J205"/>
    </row>
    <row r="206" spans="1:10" x14ac:dyDescent="0.25">
      <c r="J206"/>
    </row>
    <row r="207" spans="1:10" x14ac:dyDescent="0.25">
      <c r="J207"/>
    </row>
    <row r="208" spans="1:10" x14ac:dyDescent="0.25">
      <c r="J208"/>
    </row>
    <row r="209" spans="10:10" x14ac:dyDescent="0.25">
      <c r="J209"/>
    </row>
    <row r="210" spans="10:10" x14ac:dyDescent="0.25">
      <c r="J210"/>
    </row>
    <row r="211" spans="10:10" x14ac:dyDescent="0.25">
      <c r="J211"/>
    </row>
    <row r="212" spans="10:10" x14ac:dyDescent="0.25">
      <c r="J212"/>
    </row>
    <row r="213" spans="10:10" x14ac:dyDescent="0.25">
      <c r="J213"/>
    </row>
    <row r="214" spans="10:10" x14ac:dyDescent="0.25">
      <c r="J214"/>
    </row>
    <row r="215" spans="10:10" x14ac:dyDescent="0.25">
      <c r="J215"/>
    </row>
    <row r="216" spans="10:10" x14ac:dyDescent="0.25">
      <c r="J216"/>
    </row>
    <row r="217" spans="10:10" x14ac:dyDescent="0.25">
      <c r="J217"/>
    </row>
    <row r="218" spans="10:10" x14ac:dyDescent="0.25">
      <c r="J218"/>
    </row>
    <row r="219" spans="10:10" x14ac:dyDescent="0.25">
      <c r="J219"/>
    </row>
    <row r="220" spans="10:10" x14ac:dyDescent="0.25">
      <c r="J220"/>
    </row>
    <row r="221" spans="10:10" x14ac:dyDescent="0.25">
      <c r="J221"/>
    </row>
    <row r="222" spans="10:10" x14ac:dyDescent="0.25">
      <c r="J222"/>
    </row>
    <row r="223" spans="10:10" x14ac:dyDescent="0.25">
      <c r="J223"/>
    </row>
    <row r="224" spans="10:10" x14ac:dyDescent="0.25">
      <c r="J224"/>
    </row>
    <row r="225" spans="10:10" x14ac:dyDescent="0.25">
      <c r="J225"/>
    </row>
    <row r="226" spans="10:10" x14ac:dyDescent="0.25">
      <c r="J226"/>
    </row>
    <row r="227" spans="10:10" x14ac:dyDescent="0.25">
      <c r="J227"/>
    </row>
    <row r="228" spans="10:10" x14ac:dyDescent="0.25">
      <c r="J228"/>
    </row>
    <row r="229" spans="10:10" x14ac:dyDescent="0.25">
      <c r="J229"/>
    </row>
    <row r="230" spans="10:10" x14ac:dyDescent="0.25">
      <c r="J230"/>
    </row>
    <row r="231" spans="10:10" x14ac:dyDescent="0.25">
      <c r="J231"/>
    </row>
    <row r="232" spans="10:10" x14ac:dyDescent="0.25">
      <c r="J232"/>
    </row>
    <row r="233" spans="10:10" x14ac:dyDescent="0.25">
      <c r="J233"/>
    </row>
    <row r="234" spans="10:10" x14ac:dyDescent="0.25">
      <c r="J234"/>
    </row>
    <row r="235" spans="10:10" x14ac:dyDescent="0.25">
      <c r="J235"/>
    </row>
    <row r="236" spans="10:10" x14ac:dyDescent="0.25">
      <c r="J236"/>
    </row>
    <row r="237" spans="10:10" x14ac:dyDescent="0.25">
      <c r="J237"/>
    </row>
    <row r="238" spans="10:10" x14ac:dyDescent="0.25">
      <c r="J238"/>
    </row>
    <row r="239" spans="10:10" x14ac:dyDescent="0.25">
      <c r="J239"/>
    </row>
    <row r="240" spans="10:10" x14ac:dyDescent="0.25">
      <c r="J240"/>
    </row>
    <row r="241" spans="10:10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x14ac:dyDescent="0.25">
      <c r="J249"/>
    </row>
    <row r="250" spans="10:10" x14ac:dyDescent="0.25">
      <c r="J250"/>
    </row>
    <row r="251" spans="10:10" x14ac:dyDescent="0.25">
      <c r="J251"/>
    </row>
    <row r="252" spans="10:10" x14ac:dyDescent="0.25">
      <c r="J252"/>
    </row>
  </sheetData>
  <sortState xmlns:xlrd2="http://schemas.microsoft.com/office/spreadsheetml/2017/richdata2" ref="J161:J252">
    <sortCondition ref="J161:J252"/>
  </sortState>
  <mergeCells count="40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35:F135"/>
    <mergeCell ref="G135:M135"/>
    <mergeCell ref="I21:I22"/>
    <mergeCell ref="J21:J22"/>
    <mergeCell ref="K21:K22"/>
    <mergeCell ref="L21:L22"/>
    <mergeCell ref="M21:M22"/>
    <mergeCell ref="A119:G119"/>
    <mergeCell ref="H119:M119"/>
    <mergeCell ref="A129:E129"/>
    <mergeCell ref="F129:I129"/>
    <mergeCell ref="J129:M129"/>
    <mergeCell ref="A130:F130"/>
    <mergeCell ref="G130:M130"/>
    <mergeCell ref="A136:F136"/>
    <mergeCell ref="G136:M136"/>
    <mergeCell ref="A137:E137"/>
    <mergeCell ref="F137:I137"/>
    <mergeCell ref="J137:M137"/>
  </mergeCells>
  <conditionalFormatting sqref="B1:B1048576">
    <cfRule type="duplicateValues" dxfId="5" priority="2"/>
  </conditionalFormatting>
  <conditionalFormatting sqref="B2">
    <cfRule type="duplicateValues" dxfId="4" priority="5"/>
  </conditionalFormatting>
  <conditionalFormatting sqref="B3">
    <cfRule type="duplicateValues" dxfId="3" priority="4"/>
  </conditionalFormatting>
  <conditionalFormatting sqref="B4">
    <cfRule type="duplicateValues" dxfId="2" priority="3"/>
  </conditionalFormatting>
  <conditionalFormatting sqref="B23:B114">
    <cfRule type="duplicateValues" dxfId="1" priority="1439"/>
  </conditionalFormatting>
  <conditionalFormatting sqref="B118:B1048576 B1 B6:B7 B9:B11 B13:B114">
    <cfRule type="duplicateValues" dxfId="0" priority="6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 15-16 групповая гонка</vt:lpstr>
      <vt:lpstr>'Д 15-16 групповая гонка'!Заголовки_для_печати</vt:lpstr>
      <vt:lpstr>'Д 15-16 групповая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2023-04-19T12:39:51Z</cp:lastPrinted>
  <dcterms:created xsi:type="dcterms:W3CDTF">1996-10-08T23:32:33Z</dcterms:created>
  <dcterms:modified xsi:type="dcterms:W3CDTF">2023-04-21T14:05:41Z</dcterms:modified>
</cp:coreProperties>
</file>