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H:\Мягкова\2025\Соревнования\КР 1 этап\Протоколы ФВСР\Классик 21 февраля\"/>
    </mc:Choice>
  </mc:AlternateContent>
  <bookViews>
    <workbookView xWindow="-105" yWindow="-105" windowWidth="23250" windowHeight="12570" tabRatio="789"/>
  </bookViews>
  <sheets>
    <sheet name="КЛАССИК" sheetId="126" r:id="rId1"/>
  </sheets>
  <definedNames>
    <definedName name="_xlnm._FilterDatabase" localSheetId="0" hidden="1">КЛАССИК!$A$22:$G$22</definedName>
    <definedName name="_xlnm.Print_Area" localSheetId="0">КЛАССИК!$A$1:$K$70</definedName>
  </definedNames>
  <calcPr calcId="162913"/>
</workbook>
</file>

<file path=xl/calcChain.xml><?xml version="1.0" encoding="utf-8"?>
<calcChain xmlns="http://schemas.openxmlformats.org/spreadsheetml/2006/main">
  <c r="I70" i="126" l="1"/>
  <c r="E70" i="126"/>
  <c r="A70" i="126"/>
  <c r="K62" i="126"/>
  <c r="H62" i="126"/>
  <c r="K61" i="126"/>
  <c r="H61" i="126"/>
  <c r="K60" i="126"/>
  <c r="H60" i="126"/>
  <c r="H59" i="126"/>
  <c r="K56" i="126"/>
  <c r="H58" i="126" l="1"/>
  <c r="H57" i="126" s="1"/>
</calcChain>
</file>

<file path=xl/sharedStrings.xml><?xml version="1.0" encoding="utf-8"?>
<sst xmlns="http://schemas.openxmlformats.org/spreadsheetml/2006/main" count="191" uniqueCount="136">
  <si>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</si>
  <si>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</si>
  <si>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</si>
  <si>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</si>
  <si>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</si>
  <si>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</si>
  <si>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</si>
  <si>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</si>
  <si>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</si>
  <si>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</si>
  <si>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</si>
  <si>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</si>
  <si>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</si>
  <si>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</si>
  <si>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</si>
  <si>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</si>
  <si>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</si>
  <si>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</si>
  <si>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</si>
  <si>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</si>
  <si>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</si>
  <si>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</si>
  <si>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</si>
  <si>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</si>
  <si>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</si>
  <si>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</si>
  <si>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</si>
  <si>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</si>
  <si>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</si>
  <si>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</si>
  <si>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</si>
  <si>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</si>
  <si>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</si>
  <si>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</si>
  <si>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</si>
  <si>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</si>
  <si>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</si>
  <si>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</si>
  <si>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</si>
  <si>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</si>
  <si>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</si>
  <si>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</si>
  <si>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</si>
  <si>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</si>
  <si>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</si>
  <si>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</si>
  <si>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</si>
  <si>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</si>
  <si>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</si>
  <si>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</si>
  <si>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</si>
  <si>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</si>
  <si>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</si>
  <si>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</si>
  <si>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290 м</t>
  </si>
  <si>
    <t>МЯГКОВА Е.А.  (IК, г. Саранск)</t>
  </si>
  <si>
    <t>БОЧАНОВ В.А. (ВК, г.Омск)</t>
  </si>
  <si>
    <t>Мужчины</t>
  </si>
  <si>
    <t>ЧЕРНЫШОВ М.Ю. (г.Пенза)</t>
  </si>
  <si>
    <t>№ ВРВС: 0080011611Я</t>
  </si>
  <si>
    <t>ДАТА ПРОВЕДЕНИЯ: 21 февраля 2025г.</t>
  </si>
  <si>
    <t>№ ЕКП 2025: 2008130020030265</t>
  </si>
  <si>
    <t>ДОЯНОВ И.В. (IК, г. Саранск)</t>
  </si>
  <si>
    <t>КУБОК РОССИИ (1 ЭТАП)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</si>
  <si>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15ч 45м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</si>
  <si>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20м</t>
    </r>
  </si>
  <si>
    <t>Казанцев Александр</t>
  </si>
  <si>
    <t>05.11.2003</t>
  </si>
  <si>
    <t>Удмуртская Республика</t>
  </si>
  <si>
    <t>Катышев Александр</t>
  </si>
  <si>
    <t>02.01.1996</t>
  </si>
  <si>
    <t>Мордовия</t>
  </si>
  <si>
    <t>Ермаков Никита</t>
  </si>
  <si>
    <t>28.05.2000</t>
  </si>
  <si>
    <t>Москва</t>
  </si>
  <si>
    <t>Неяскин Владислав</t>
  </si>
  <si>
    <t>19.01.1994</t>
  </si>
  <si>
    <t>Герасименко Георгий</t>
  </si>
  <si>
    <t>11.05.2000</t>
  </si>
  <si>
    <t>Омская обл.</t>
  </si>
  <si>
    <t>Мошков Илья</t>
  </si>
  <si>
    <t>14.12.2003</t>
  </si>
  <si>
    <t>Сафронов Артём</t>
  </si>
  <si>
    <t>11.02.1998</t>
  </si>
  <si>
    <t>Клещенко Евгений</t>
  </si>
  <si>
    <t>16.01.1992</t>
  </si>
  <si>
    <t>Сахатов Максим</t>
  </si>
  <si>
    <t>25.04.2004</t>
  </si>
  <si>
    <t>Санкт-Петербург</t>
  </si>
  <si>
    <t>Малюшкин Олег</t>
  </si>
  <si>
    <t>03.07.2002</t>
  </si>
  <si>
    <t>Брянская обл.</t>
  </si>
  <si>
    <t>Росланкин Дмитрий</t>
  </si>
  <si>
    <t>24.02.1999</t>
  </si>
  <si>
    <t>Глазов Георгий</t>
  </si>
  <si>
    <t>26.05.2005</t>
  </si>
  <si>
    <t>Семин Никита</t>
  </si>
  <si>
    <t>03.04.2005</t>
  </si>
  <si>
    <t>Штельмин Данила</t>
  </si>
  <si>
    <t>17.11.2006</t>
  </si>
  <si>
    <t>Паряев Сергей</t>
  </si>
  <si>
    <t>12.05.2004</t>
  </si>
  <si>
    <t>Волков Константин</t>
  </si>
  <si>
    <t>06.10.2006</t>
  </si>
  <si>
    <t>Юрасов Артём</t>
  </si>
  <si>
    <t>03.10.2006</t>
  </si>
  <si>
    <t>Пензенская обл.</t>
  </si>
  <si>
    <t>Каплин Роман</t>
  </si>
  <si>
    <t>26.12.2006</t>
  </si>
  <si>
    <t>Молдованов Андрей</t>
  </si>
  <si>
    <t>10.04.2005</t>
  </si>
  <si>
    <t>Назарько Дмитрий</t>
  </si>
  <si>
    <t>15.12.2005</t>
  </si>
  <si>
    <t>Бескровный Илья</t>
  </si>
  <si>
    <t>19.03.2000</t>
  </si>
  <si>
    <t>Ширлин Семен</t>
  </si>
  <si>
    <t>17.01.2005</t>
  </si>
  <si>
    <t>Долгих Даниил</t>
  </si>
  <si>
    <t>03.08.2005</t>
  </si>
  <si>
    <t>Литвинов Роман</t>
  </si>
  <si>
    <t>27.06.2004</t>
  </si>
  <si>
    <t>Краснодарский край</t>
  </si>
  <si>
    <t>Максименко Виктор</t>
  </si>
  <si>
    <t>04.09.2003</t>
  </si>
  <si>
    <t>Гладков Григорий</t>
  </si>
  <si>
    <t>19.08.2006</t>
  </si>
  <si>
    <t>Ошкин Максим</t>
  </si>
  <si>
    <t>02.11.2006</t>
  </si>
  <si>
    <t>Базеев Эмиль</t>
  </si>
  <si>
    <t>31.03.2006</t>
  </si>
  <si>
    <t>Тоянов Егор</t>
  </si>
  <si>
    <t>21.12.1998</t>
  </si>
  <si>
    <t>Пустовалов Егор</t>
  </si>
  <si>
    <t>13.02.2006</t>
  </si>
  <si>
    <t>Джабаров Денис</t>
  </si>
  <si>
    <t>12.03.2005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</si>
</sst>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43">
    <xf numFmtId="0" fontId="0" fillId="0" borderId="0" xfId="0"/>
    <xf numFmtId="0" fontId="8" fillId="0" borderId="0" xfId="7" applyFont="1" applyAlignment="1">
      <alignment vertical="center" wrapText="1"/>
    </xf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0" fontId="9" fillId="0" borderId="6" xfId="2" applyFont="1" applyBorder="1" applyAlignment="1">
      <alignment horizontal="center" vertical="center"/>
    </xf>
    <xf numFmtId="0" fontId="9" fillId="0" borderId="6" xfId="2" applyFont="1" applyBorder="1" applyAlignment="1">
      <alignment vertical="center"/>
    </xf>
    <xf numFmtId="14" fontId="9" fillId="0" borderId="6" xfId="2" applyNumberFormat="1" applyFont="1" applyBorder="1" applyAlignment="1">
      <alignment vertical="center"/>
    </xf>
    <xf numFmtId="14" fontId="9" fillId="0" borderId="0" xfId="2" applyNumberFormat="1" applyFont="1" applyAlignment="1">
      <alignment vertical="center"/>
    </xf>
    <xf numFmtId="164" fontId="14" fillId="0" borderId="0" xfId="2" applyNumberFormat="1" applyFont="1" applyAlignment="1">
      <alignment horizontal="center" vertical="center" wrapText="1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7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165" fontId="17" fillId="0" borderId="6" xfId="2" applyNumberFormat="1" applyFont="1" applyBorder="1" applyAlignment="1">
      <alignment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justify"/>
    </xf>
    <xf numFmtId="1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8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8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9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165" fontId="15" fillId="0" borderId="8" xfId="2" applyNumberFormat="1" applyFont="1" applyBorder="1" applyAlignment="1">
      <alignment horizontal="left" vertical="center"/>
    </xf>
    <xf numFmtId="0" fontId="9" fillId="0" borderId="13" xfId="2" applyFont="1" applyBorder="1" applyAlignment="1">
      <alignment vertical="center"/>
    </xf>
    <xf numFmtId="0" fontId="9" fillId="0" borderId="12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3" fillId="2" borderId="17" xfId="2" applyFont="1" applyFill="1" applyBorder="1" applyAlignment="1">
      <alignment vertical="center"/>
    </xf>
    <xf numFmtId="165" fontId="15" fillId="0" borderId="8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11" xfId="2" applyNumberFormat="1" applyFont="1" applyBorder="1" applyAlignment="1">
      <alignment vertical="center"/>
    </xf>
    <xf numFmtId="165" fontId="15" fillId="0" borderId="0" xfId="2" applyNumberFormat="1" applyFont="1" applyAlignment="1">
      <alignment horizontal="left" vertical="center"/>
    </xf>
    <xf numFmtId="1" fontId="9" fillId="0" borderId="12" xfId="2" applyNumberFormat="1" applyFont="1" applyBorder="1" applyAlignment="1">
      <alignment horizontal="right" vertical="center"/>
    </xf>
    <xf numFmtId="0" fontId="9" fillId="0" borderId="12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7" xfId="2" applyFont="1" applyBorder="1" applyAlignment="1">
      <alignment vertical="center"/>
    </xf>
    <xf numFmtId="0" fontId="9" fillId="0" borderId="12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165" fontId="15" fillId="0" borderId="31" xfId="2" applyNumberFormat="1" applyFont="1" applyBorder="1" applyAlignment="1">
      <alignment horizontal="right" vertical="center"/>
    </xf>
    <xf numFmtId="0" fontId="15" fillId="0" borderId="30" xfId="2" applyFont="1" applyBorder="1" applyAlignment="1">
      <alignment horizontal="right" vertical="center"/>
    </xf>
    <xf numFmtId="0" fontId="9" fillId="0" borderId="32" xfId="2" applyFont="1" applyBorder="1" applyAlignment="1">
      <alignment horizontal="center" vertical="center"/>
    </xf>
    <xf numFmtId="0" fontId="9" fillId="0" borderId="33" xfId="2" applyFont="1" applyBorder="1" applyAlignment="1">
      <alignment horizontal="center" vertical="center" wrapText="1"/>
    </xf>
    <xf numFmtId="0" fontId="21" fillId="0" borderId="28" xfId="2" applyFont="1" applyBorder="1" applyAlignment="1">
      <alignment horizontal="left" vertical="center" wrapText="1"/>
    </xf>
    <xf numFmtId="164" fontId="21" fillId="0" borderId="28" xfId="2" applyNumberFormat="1" applyFont="1" applyBorder="1" applyAlignment="1">
      <alignment horizontal="left" vertical="center" wrapText="1"/>
    </xf>
    <xf numFmtId="0" fontId="11" fillId="0" borderId="28" xfId="2" applyFont="1" applyBorder="1" applyAlignment="1">
      <alignment horizontal="center" vertical="center" wrapText="1"/>
    </xf>
    <xf numFmtId="0" fontId="11" fillId="0" borderId="29" xfId="2" applyFont="1" applyBorder="1" applyAlignment="1">
      <alignment horizontal="center" vertical="center" wrapText="1"/>
    </xf>
    <xf numFmtId="0" fontId="17" fillId="2" borderId="27" xfId="2" applyFont="1" applyFill="1" applyBorder="1" applyAlignment="1">
      <alignment horizontal="center" vertical="center"/>
    </xf>
    <xf numFmtId="0" fontId="17" fillId="2" borderId="15" xfId="8" applyFont="1" applyFill="1" applyBorder="1" applyAlignment="1">
      <alignment horizontal="center" vertical="center" wrapText="1"/>
    </xf>
    <xf numFmtId="14" fontId="17" fillId="2" borderId="15" xfId="8" applyNumberFormat="1" applyFont="1" applyFill="1" applyBorder="1" applyAlignment="1">
      <alignment horizontal="center" vertical="center" wrapText="1"/>
    </xf>
    <xf numFmtId="0" fontId="17" fillId="2" borderId="24" xfId="8" applyFont="1" applyFill="1" applyBorder="1" applyAlignment="1">
      <alignment horizontal="center" vertical="center" wrapText="1"/>
    </xf>
    <xf numFmtId="0" fontId="22" fillId="0" borderId="28" xfId="0" applyFont="1" applyBorder="1" applyAlignment="1">
      <alignment horizontal="center"/>
    </xf>
    <xf numFmtId="0" fontId="11" fillId="0" borderId="5" xfId="2" applyFont="1" applyBorder="1" applyAlignment="1">
      <alignment horizontal="center" vertical="center"/>
    </xf>
    <xf numFmtId="0" fontId="17" fillId="2" borderId="40" xfId="8" applyFont="1" applyFill="1" applyBorder="1" applyAlignment="1">
      <alignment horizontal="center" vertical="center" wrapText="1"/>
    </xf>
    <xf numFmtId="14" fontId="17" fillId="2" borderId="40" xfId="8" applyNumberFormat="1" applyFont="1" applyFill="1" applyBorder="1" applyAlignment="1">
      <alignment horizontal="center" vertical="center" wrapText="1"/>
    </xf>
    <xf numFmtId="0" fontId="17" fillId="2" borderId="41" xfId="8" applyFont="1" applyFill="1" applyBorder="1" applyAlignment="1">
      <alignment horizontal="center" vertical="center" wrapText="1"/>
    </xf>
    <xf numFmtId="0" fontId="17" fillId="2" borderId="42" xfId="8" applyFont="1" applyFill="1" applyBorder="1" applyAlignment="1">
      <alignment horizontal="center" vertical="center" wrapText="1"/>
    </xf>
    <xf numFmtId="0" fontId="9" fillId="0" borderId="22" xfId="2" applyFont="1" applyBorder="1" applyAlignment="1">
      <alignment vertical="center"/>
    </xf>
    <xf numFmtId="14" fontId="17" fillId="2" borderId="43" xfId="8" applyNumberFormat="1" applyFont="1" applyFill="1" applyBorder="1" applyAlignment="1">
      <alignment horizontal="center" vertical="center" wrapText="1"/>
    </xf>
    <xf numFmtId="14" fontId="17" fillId="2" borderId="37" xfId="8" applyNumberFormat="1" applyFont="1" applyFill="1" applyBorder="1" applyAlignment="1">
      <alignment horizontal="center" vertical="center" wrapText="1"/>
    </xf>
    <xf numFmtId="165" fontId="14" fillId="0" borderId="38" xfId="2" applyNumberFormat="1" applyFont="1" applyBorder="1" applyAlignment="1">
      <alignment vertical="center"/>
    </xf>
    <xf numFmtId="165" fontId="14" fillId="0" borderId="39" xfId="2" applyNumberFormat="1" applyFont="1" applyBorder="1" applyAlignment="1">
      <alignment horizontal="center" vertical="center"/>
    </xf>
    <xf numFmtId="0" fontId="14" fillId="0" borderId="39" xfId="2" applyFont="1" applyBorder="1" applyAlignment="1">
      <alignment horizontal="center" vertical="center" wrapText="1"/>
    </xf>
    <xf numFmtId="0" fontId="17" fillId="2" borderId="44" xfId="2" applyFont="1" applyFill="1" applyBorder="1" applyAlignment="1">
      <alignment horizontal="center" vertical="center"/>
    </xf>
    <xf numFmtId="0" fontId="13" fillId="0" borderId="1" xfId="2" applyFont="1" applyBorder="1" applyAlignment="1">
      <alignment horizontal="left" vertical="center"/>
    </xf>
    <xf numFmtId="49" fontId="9" fillId="0" borderId="28" xfId="0" applyNumberFormat="1" applyFont="1" applyBorder="1" applyAlignment="1">
      <alignment vertical="center"/>
    </xf>
    <xf numFmtId="0" fontId="9" fillId="0" borderId="28" xfId="0" applyFont="1" applyBorder="1" applyAlignment="1">
      <alignment horizontal="right" vertical="center"/>
    </xf>
    <xf numFmtId="2" fontId="9" fillId="0" borderId="28" xfId="0" applyNumberFormat="1" applyFont="1" applyBorder="1" applyAlignment="1">
      <alignment vertical="center"/>
    </xf>
    <xf numFmtId="0" fontId="14" fillId="0" borderId="18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3" fillId="2" borderId="16" xfId="2" applyFont="1" applyFill="1" applyBorder="1" applyAlignment="1">
      <alignment horizontal="center" vertical="center"/>
    </xf>
    <xf numFmtId="0" fontId="13" fillId="2" borderId="17" xfId="2" applyFont="1" applyFill="1" applyBorder="1" applyAlignment="1">
      <alignment horizontal="center" vertical="center"/>
    </xf>
    <xf numFmtId="0" fontId="13" fillId="2" borderId="22" xfId="2" applyFont="1" applyFill="1" applyBorder="1" applyAlignment="1">
      <alignment horizontal="center" vertical="center"/>
    </xf>
    <xf numFmtId="0" fontId="13" fillId="2" borderId="23" xfId="2" applyFont="1" applyFill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3" fillId="0" borderId="26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4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2" borderId="7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12" xfId="2" applyFont="1" applyFill="1" applyBorder="1" applyAlignment="1">
      <alignment horizontal="center" vertical="center"/>
    </xf>
    <xf numFmtId="165" fontId="13" fillId="2" borderId="8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11" xfId="2" applyNumberFormat="1" applyFont="1" applyFill="1" applyBorder="1" applyAlignment="1">
      <alignment horizontal="center" vertical="center"/>
    </xf>
    <xf numFmtId="0" fontId="17" fillId="2" borderId="15" xfId="2" applyFont="1" applyFill="1" applyBorder="1" applyAlignment="1">
      <alignment horizontal="center" vertical="center" wrapText="1"/>
    </xf>
    <xf numFmtId="0" fontId="17" fillId="2" borderId="34" xfId="2" applyFont="1" applyFill="1" applyBorder="1" applyAlignment="1">
      <alignment horizontal="center" vertical="center" wrapText="1"/>
    </xf>
    <xf numFmtId="0" fontId="17" fillId="2" borderId="25" xfId="2" applyFont="1" applyFill="1" applyBorder="1" applyAlignment="1">
      <alignment horizontal="center" vertical="center" wrapText="1"/>
    </xf>
    <xf numFmtId="0" fontId="17" fillId="2" borderId="35" xfId="2" applyFont="1" applyFill="1" applyBorder="1" applyAlignment="1">
      <alignment horizontal="center" vertical="center" wrapText="1"/>
    </xf>
    <xf numFmtId="0" fontId="17" fillId="2" borderId="24" xfId="8" applyFont="1" applyFill="1" applyBorder="1" applyAlignment="1">
      <alignment horizontal="center" vertical="center" wrapText="1"/>
    </xf>
    <xf numFmtId="0" fontId="17" fillId="2" borderId="36" xfId="8" applyFont="1" applyFill="1" applyBorder="1" applyAlignment="1">
      <alignment horizontal="center" vertical="center" wrapText="1"/>
    </xf>
    <xf numFmtId="0" fontId="20" fillId="0" borderId="14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0" xfId="2" applyFont="1" applyBorder="1" applyAlignment="1">
      <alignment horizontal="center" vertical="center"/>
    </xf>
    <xf numFmtId="0" fontId="22" fillId="0" borderId="28" xfId="0" applyFont="1" applyFill="1" applyBorder="1" applyAlignment="1">
      <alignment horizontal="center"/>
    </xf>
    <xf numFmtId="0" fontId="22" fillId="0" borderId="28" xfId="0" applyNumberFormat="1" applyFont="1" applyFill="1" applyBorder="1" applyAlignment="1">
      <alignment horizontal="center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ID4938_RS_1" xfId="7"/>
    <cellStyle name="Обычный_Стартовый протокол Смирнов_20101106_Results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895350</xdr:colOff>
      <xdr:row>0</xdr:row>
      <xdr:rowOff>57852</xdr:rowOff>
    </xdr:from>
    <xdr:to>
      <xdr:col>10</xdr:col>
      <xdr:colOff>1187450</xdr:colOff>
      <xdr:row>4</xdr:row>
      <xdr:rowOff>20766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7450" y="57852"/>
          <a:ext cx="1311275" cy="1029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60960</xdr:colOff>
      <xdr:row>0</xdr:row>
      <xdr:rowOff>76200</xdr:rowOff>
    </xdr:from>
    <xdr:to>
      <xdr:col>2</xdr:col>
      <xdr:colOff>75777</xdr:colOff>
      <xdr:row>3</xdr:row>
      <xdr:rowOff>256117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2783E104-A0EA-4D79-BA65-4CA615D78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7620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abSelected="1" view="pageBreakPreview" topLeftCell="A42" zoomScaleNormal="100" zoomScaleSheetLayoutView="100" workbookViewId="0">
      <selection activeCell="G48" sqref="G48"/>
    </sheetView>
  </sheetViews>
  <sheetFormatPr defaultRowHeight="12.75" x14ac:dyDescent="0.2"/>
  <cols>
    <col min="1" max="1" width="7" style="2" customWidth="1"/>
    <col min="2" max="2" width="7.85546875" style="36" customWidth="1"/>
    <col min="3" max="3" width="14.7109375" style="36" customWidth="1"/>
    <col min="4" max="4" width="23.5703125" style="2" customWidth="1"/>
    <col min="5" max="5" width="11.7109375" style="14" customWidth="1"/>
    <col min="6" max="6" width="10.28515625" style="2" customWidth="1"/>
    <col min="7" max="7" width="32" style="2" customWidth="1"/>
    <col min="8" max="8" width="15.28515625" style="31" customWidth="1"/>
    <col min="9" max="9" width="4.7109375" style="31" customWidth="1"/>
    <col min="10" max="10" width="15.28515625" style="2" customWidth="1"/>
    <col min="11" max="11" width="18.7109375" style="2" customWidth="1"/>
  </cols>
  <sheetData>
    <row r="1" spans="1:11" ht="21" x14ac:dyDescent="0.2">
      <c r="A1" s="131" t="s">
        <v>28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spans="1:11" ht="21" x14ac:dyDescent="0.2">
      <c r="A2" s="131" t="s">
        <v>27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</row>
    <row r="3" spans="1:11" ht="21" x14ac:dyDescent="0.2">
      <c r="A3" s="131" t="s">
        <v>49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</row>
    <row r="4" spans="1:11" ht="21" x14ac:dyDescent="0.2">
      <c r="A4" s="131" t="s">
        <v>50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</row>
    <row r="5" spans="1:11" ht="21" x14ac:dyDescent="0.2">
      <c r="A5" s="131" t="s">
        <v>51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</row>
    <row r="6" spans="1:11" ht="28.5" x14ac:dyDescent="0.2">
      <c r="A6" s="132" t="s">
        <v>63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</row>
    <row r="7" spans="1:11" ht="21" x14ac:dyDescent="0.2">
      <c r="A7" s="133" t="s">
        <v>11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</row>
    <row r="8" spans="1:11" ht="21.75" thickBot="1" x14ac:dyDescent="0.25">
      <c r="A8" s="134" t="s">
        <v>24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</row>
    <row r="9" spans="1:11" ht="19.5" thickTop="1" x14ac:dyDescent="0.2">
      <c r="A9" s="135" t="s">
        <v>16</v>
      </c>
      <c r="B9" s="136"/>
      <c r="C9" s="136"/>
      <c r="D9" s="136"/>
      <c r="E9" s="136"/>
      <c r="F9" s="136"/>
      <c r="G9" s="136"/>
      <c r="H9" s="136"/>
      <c r="I9" s="136"/>
      <c r="J9" s="136"/>
      <c r="K9" s="137"/>
    </row>
    <row r="10" spans="1:11" ht="18.75" x14ac:dyDescent="0.2">
      <c r="A10" s="138" t="s">
        <v>45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40"/>
    </row>
    <row r="11" spans="1:11" ht="18.75" x14ac:dyDescent="0.2">
      <c r="A11" s="138" t="s">
        <v>57</v>
      </c>
      <c r="B11" s="139"/>
      <c r="C11" s="139"/>
      <c r="D11" s="139"/>
      <c r="E11" s="139"/>
      <c r="F11" s="139"/>
      <c r="G11" s="139"/>
      <c r="H11" s="139"/>
      <c r="I11" s="139"/>
      <c r="J11" s="139"/>
      <c r="K11" s="140"/>
    </row>
    <row r="12" spans="1:11" ht="21" x14ac:dyDescent="0.2">
      <c r="A12" s="128" t="s">
        <v>24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30"/>
    </row>
    <row r="13" spans="1:11" ht="20.100000000000001" customHeight="1" x14ac:dyDescent="0.2">
      <c r="A13" s="112" t="s">
        <v>52</v>
      </c>
      <c r="B13" s="113"/>
      <c r="C13" s="113"/>
      <c r="D13" s="113"/>
      <c r="E13" s="3"/>
      <c r="F13" s="96" t="s">
        <v>64</v>
      </c>
      <c r="G13" s="96"/>
      <c r="H13" s="16"/>
      <c r="I13" s="16"/>
      <c r="J13" s="4"/>
      <c r="K13" s="5" t="s">
        <v>59</v>
      </c>
    </row>
    <row r="14" spans="1:11" ht="20.100000000000001" customHeight="1" x14ac:dyDescent="0.2">
      <c r="A14" s="114" t="s">
        <v>60</v>
      </c>
      <c r="B14" s="115"/>
      <c r="C14" s="115"/>
      <c r="D14" s="115"/>
      <c r="E14" s="6"/>
      <c r="F14" s="41" t="s">
        <v>65</v>
      </c>
      <c r="G14" s="41"/>
      <c r="H14" s="17"/>
      <c r="I14" s="17"/>
      <c r="J14" s="7"/>
      <c r="K14" s="8" t="s">
        <v>61</v>
      </c>
    </row>
    <row r="15" spans="1:11" ht="20.100000000000001" customHeight="1" x14ac:dyDescent="0.2">
      <c r="A15" s="116" t="s">
        <v>6</v>
      </c>
      <c r="B15" s="117"/>
      <c r="C15" s="117"/>
      <c r="D15" s="117"/>
      <c r="E15" s="117"/>
      <c r="F15" s="117"/>
      <c r="G15" s="118"/>
      <c r="H15" s="119" t="s">
        <v>0</v>
      </c>
      <c r="I15" s="120"/>
      <c r="J15" s="120"/>
      <c r="K15" s="121"/>
    </row>
    <row r="16" spans="1:11" ht="20.100000000000001" customHeight="1" x14ac:dyDescent="0.2">
      <c r="A16" s="18" t="s">
        <v>12</v>
      </c>
      <c r="B16" s="9"/>
      <c r="C16" s="9"/>
      <c r="D16" s="19"/>
      <c r="E16" s="20"/>
      <c r="F16" s="19"/>
      <c r="G16" s="84" t="s">
        <v>58</v>
      </c>
      <c r="H16" s="53" t="s">
        <v>29</v>
      </c>
      <c r="I16" s="54"/>
      <c r="J16" s="54"/>
      <c r="K16" s="55"/>
    </row>
    <row r="17" spans="1:11" ht="20.100000000000001" customHeight="1" x14ac:dyDescent="0.2">
      <c r="A17" s="18" t="s">
        <v>13</v>
      </c>
      <c r="B17" s="9"/>
      <c r="C17" s="9"/>
      <c r="D17" s="10"/>
      <c r="E17" s="40"/>
      <c r="F17" s="21"/>
      <c r="G17" s="77" t="s">
        <v>56</v>
      </c>
      <c r="H17" s="53" t="s">
        <v>31</v>
      </c>
      <c r="I17" s="54"/>
      <c r="J17" s="54"/>
      <c r="K17" s="71" t="s">
        <v>53</v>
      </c>
    </row>
    <row r="18" spans="1:11" ht="20.100000000000001" customHeight="1" x14ac:dyDescent="0.2">
      <c r="A18" s="18" t="s">
        <v>14</v>
      </c>
      <c r="B18" s="9"/>
      <c r="C18" s="9"/>
      <c r="D18" s="10"/>
      <c r="E18" s="40"/>
      <c r="F18" s="21"/>
      <c r="G18" s="77" t="s">
        <v>55</v>
      </c>
      <c r="H18" s="53" t="s">
        <v>32</v>
      </c>
      <c r="I18" s="54"/>
      <c r="J18" s="54"/>
      <c r="K18" s="71" t="s">
        <v>54</v>
      </c>
    </row>
    <row r="19" spans="1:11" ht="20.100000000000001" customHeight="1" thickBot="1" x14ac:dyDescent="0.25">
      <c r="A19" s="18" t="s">
        <v>10</v>
      </c>
      <c r="B19" s="42"/>
      <c r="C19" s="42"/>
      <c r="D19" s="21"/>
      <c r="F19" s="44"/>
      <c r="G19" s="78" t="s">
        <v>62</v>
      </c>
      <c r="H19" s="43" t="s">
        <v>30</v>
      </c>
      <c r="I19" s="56"/>
      <c r="J19" s="39"/>
      <c r="K19" s="72">
        <v>1</v>
      </c>
    </row>
    <row r="20" spans="1:11" ht="14.25" thickTop="1" thickBot="1" x14ac:dyDescent="0.25">
      <c r="A20" s="12"/>
      <c r="B20" s="11"/>
      <c r="C20" s="11"/>
      <c r="D20" s="12"/>
      <c r="E20" s="13"/>
      <c r="F20" s="12"/>
      <c r="G20" s="89"/>
      <c r="H20" s="22"/>
      <c r="I20" s="22"/>
      <c r="J20" s="12"/>
      <c r="K20" s="12"/>
    </row>
    <row r="21" spans="1:11" ht="25.9" customHeight="1" thickTop="1" x14ac:dyDescent="0.2">
      <c r="A21" s="79" t="s">
        <v>4</v>
      </c>
      <c r="B21" s="80" t="s">
        <v>8</v>
      </c>
      <c r="C21" s="80" t="s">
        <v>23</v>
      </c>
      <c r="D21" s="80" t="s">
        <v>1</v>
      </c>
      <c r="E21" s="81" t="s">
        <v>22</v>
      </c>
      <c r="F21" s="82" t="s">
        <v>5</v>
      </c>
      <c r="G21" s="87" t="s">
        <v>26</v>
      </c>
      <c r="H21" s="126" t="s">
        <v>38</v>
      </c>
      <c r="I21" s="127"/>
      <c r="J21" s="122" t="s">
        <v>18</v>
      </c>
      <c r="K21" s="124" t="s">
        <v>9</v>
      </c>
    </row>
    <row r="22" spans="1:11" ht="13.9" customHeight="1" thickBot="1" x14ac:dyDescent="0.25">
      <c r="A22" s="95"/>
      <c r="B22" s="85"/>
      <c r="C22" s="85"/>
      <c r="D22" s="85"/>
      <c r="E22" s="86"/>
      <c r="F22" s="88"/>
      <c r="G22" s="85"/>
      <c r="H22" s="90"/>
      <c r="I22" s="91"/>
      <c r="J22" s="123"/>
      <c r="K22" s="125"/>
    </row>
    <row r="23" spans="1:11" ht="27.95" customHeight="1" x14ac:dyDescent="0.25">
      <c r="A23" s="83">
        <v>1</v>
      </c>
      <c r="B23" s="142">
        <v>181</v>
      </c>
      <c r="C23" s="142">
        <v>10036101461</v>
      </c>
      <c r="D23" s="141" t="s">
        <v>66</v>
      </c>
      <c r="E23" s="141" t="s">
        <v>67</v>
      </c>
      <c r="F23" s="141" t="s">
        <v>17</v>
      </c>
      <c r="G23" s="141" t="s">
        <v>68</v>
      </c>
      <c r="H23" s="94"/>
      <c r="I23" s="92"/>
      <c r="J23" s="73"/>
      <c r="K23" s="74"/>
    </row>
    <row r="24" spans="1:11" ht="27.95" customHeight="1" x14ac:dyDescent="0.25">
      <c r="A24" s="83">
        <v>2</v>
      </c>
      <c r="B24" s="142">
        <v>909</v>
      </c>
      <c r="C24" s="142">
        <v>10008830216</v>
      </c>
      <c r="D24" s="141" t="s">
        <v>69</v>
      </c>
      <c r="E24" s="141" t="s">
        <v>70</v>
      </c>
      <c r="F24" s="141" t="s">
        <v>17</v>
      </c>
      <c r="G24" s="141" t="s">
        <v>71</v>
      </c>
      <c r="H24" s="94"/>
      <c r="I24" s="93"/>
      <c r="J24" s="73"/>
      <c r="K24" s="74"/>
    </row>
    <row r="25" spans="1:11" ht="27.95" customHeight="1" x14ac:dyDescent="0.25">
      <c r="A25" s="83">
        <v>3</v>
      </c>
      <c r="B25" s="142">
        <v>936</v>
      </c>
      <c r="C25" s="142">
        <v>10034985153</v>
      </c>
      <c r="D25" s="141" t="s">
        <v>72</v>
      </c>
      <c r="E25" s="141" t="s">
        <v>73</v>
      </c>
      <c r="F25" s="141" t="s">
        <v>17</v>
      </c>
      <c r="G25" s="141" t="s">
        <v>74</v>
      </c>
      <c r="H25" s="94"/>
      <c r="I25" s="93"/>
      <c r="J25" s="73"/>
      <c r="K25" s="74"/>
    </row>
    <row r="26" spans="1:11" ht="27.95" customHeight="1" x14ac:dyDescent="0.25">
      <c r="A26" s="83">
        <v>4</v>
      </c>
      <c r="B26" s="142">
        <v>119</v>
      </c>
      <c r="C26" s="142">
        <v>10007839907</v>
      </c>
      <c r="D26" s="141" t="s">
        <v>75</v>
      </c>
      <c r="E26" s="141" t="s">
        <v>76</v>
      </c>
      <c r="F26" s="141" t="s">
        <v>17</v>
      </c>
      <c r="G26" s="141" t="s">
        <v>71</v>
      </c>
      <c r="H26" s="94"/>
      <c r="I26" s="93"/>
      <c r="J26" s="73"/>
      <c r="K26" s="74"/>
    </row>
    <row r="27" spans="1:11" ht="27.95" customHeight="1" x14ac:dyDescent="0.25">
      <c r="A27" s="83">
        <v>5</v>
      </c>
      <c r="B27" s="142">
        <v>41</v>
      </c>
      <c r="C27" s="142">
        <v>10052761415</v>
      </c>
      <c r="D27" s="141" t="s">
        <v>77</v>
      </c>
      <c r="E27" s="141" t="s">
        <v>78</v>
      </c>
      <c r="F27" s="141" t="s">
        <v>17</v>
      </c>
      <c r="G27" s="141" t="s">
        <v>79</v>
      </c>
      <c r="H27" s="94"/>
      <c r="I27" s="93"/>
      <c r="J27" s="73"/>
      <c r="K27" s="74"/>
    </row>
    <row r="28" spans="1:11" ht="27.95" customHeight="1" x14ac:dyDescent="0.25">
      <c r="A28" s="83">
        <v>6</v>
      </c>
      <c r="B28" s="142">
        <v>52</v>
      </c>
      <c r="C28" s="142">
        <v>10036099946</v>
      </c>
      <c r="D28" s="141" t="s">
        <v>80</v>
      </c>
      <c r="E28" s="141" t="s">
        <v>81</v>
      </c>
      <c r="F28" s="141" t="s">
        <v>17</v>
      </c>
      <c r="G28" s="141" t="s">
        <v>71</v>
      </c>
      <c r="H28" s="94"/>
      <c r="I28" s="93"/>
      <c r="J28" s="73"/>
      <c r="K28" s="74"/>
    </row>
    <row r="29" spans="1:11" ht="27.95" customHeight="1" x14ac:dyDescent="0.25">
      <c r="A29" s="83">
        <v>7</v>
      </c>
      <c r="B29" s="142">
        <v>183</v>
      </c>
      <c r="C29" s="142">
        <v>10010932284</v>
      </c>
      <c r="D29" s="141" t="s">
        <v>82</v>
      </c>
      <c r="E29" s="141" t="s">
        <v>83</v>
      </c>
      <c r="F29" s="141" t="s">
        <v>17</v>
      </c>
      <c r="G29" s="141" t="s">
        <v>74</v>
      </c>
      <c r="H29" s="94"/>
      <c r="I29" s="93"/>
      <c r="J29" s="73"/>
      <c r="K29" s="74"/>
    </row>
    <row r="30" spans="1:11" ht="27.95" customHeight="1" x14ac:dyDescent="0.25">
      <c r="A30" s="83">
        <v>8</v>
      </c>
      <c r="B30" s="142">
        <v>155</v>
      </c>
      <c r="C30" s="142">
        <v>10007759273</v>
      </c>
      <c r="D30" s="141" t="s">
        <v>84</v>
      </c>
      <c r="E30" s="141" t="s">
        <v>85</v>
      </c>
      <c r="F30" s="141" t="s">
        <v>15</v>
      </c>
      <c r="G30" s="141" t="s">
        <v>79</v>
      </c>
      <c r="H30" s="94"/>
      <c r="I30" s="93"/>
      <c r="J30" s="73"/>
      <c r="K30" s="74"/>
    </row>
    <row r="31" spans="1:11" ht="27.95" customHeight="1" x14ac:dyDescent="0.25">
      <c r="A31" s="83">
        <v>9</v>
      </c>
      <c r="B31" s="142">
        <v>846</v>
      </c>
      <c r="C31" s="142">
        <v>10062193451</v>
      </c>
      <c r="D31" s="141" t="s">
        <v>86</v>
      </c>
      <c r="E31" s="141" t="s">
        <v>87</v>
      </c>
      <c r="F31" s="141" t="s">
        <v>17</v>
      </c>
      <c r="G31" s="141" t="s">
        <v>88</v>
      </c>
      <c r="H31" s="94"/>
      <c r="I31" s="93"/>
      <c r="J31" s="73"/>
      <c r="K31" s="74"/>
    </row>
    <row r="32" spans="1:11" ht="27.95" customHeight="1" x14ac:dyDescent="0.25">
      <c r="A32" s="83">
        <v>10</v>
      </c>
      <c r="B32" s="142">
        <v>636</v>
      </c>
      <c r="C32" s="142">
        <v>10034922610</v>
      </c>
      <c r="D32" s="141" t="s">
        <v>89</v>
      </c>
      <c r="E32" s="141" t="s">
        <v>90</v>
      </c>
      <c r="F32" s="141" t="s">
        <v>17</v>
      </c>
      <c r="G32" s="141" t="s">
        <v>91</v>
      </c>
      <c r="H32" s="94"/>
      <c r="I32" s="93"/>
      <c r="J32" s="73"/>
      <c r="K32" s="74"/>
    </row>
    <row r="33" spans="1:11" ht="27.95" customHeight="1" x14ac:dyDescent="0.25">
      <c r="A33" s="83">
        <v>11</v>
      </c>
      <c r="B33" s="142">
        <v>132</v>
      </c>
      <c r="C33" s="142">
        <v>10011168825</v>
      </c>
      <c r="D33" s="141" t="s">
        <v>92</v>
      </c>
      <c r="E33" s="141" t="s">
        <v>93</v>
      </c>
      <c r="F33" s="141" t="s">
        <v>17</v>
      </c>
      <c r="G33" s="141" t="s">
        <v>71</v>
      </c>
      <c r="H33" s="94"/>
      <c r="I33" s="93"/>
      <c r="J33" s="73"/>
      <c r="K33" s="74"/>
    </row>
    <row r="34" spans="1:11" ht="27.95" customHeight="1" x14ac:dyDescent="0.25">
      <c r="A34" s="83">
        <v>12</v>
      </c>
      <c r="B34" s="142">
        <v>20</v>
      </c>
      <c r="C34" s="142">
        <v>10077036774</v>
      </c>
      <c r="D34" s="141" t="s">
        <v>94</v>
      </c>
      <c r="E34" s="141" t="s">
        <v>95</v>
      </c>
      <c r="F34" s="141" t="s">
        <v>20</v>
      </c>
      <c r="G34" s="141" t="s">
        <v>74</v>
      </c>
      <c r="H34" s="94"/>
      <c r="I34" s="93"/>
      <c r="J34" s="73"/>
      <c r="K34" s="74"/>
    </row>
    <row r="35" spans="1:11" ht="27.95" customHeight="1" x14ac:dyDescent="0.25">
      <c r="A35" s="83">
        <v>13</v>
      </c>
      <c r="B35" s="142">
        <v>345</v>
      </c>
      <c r="C35" s="142">
        <v>10076266636</v>
      </c>
      <c r="D35" s="141" t="s">
        <v>96</v>
      </c>
      <c r="E35" s="141" t="s">
        <v>97</v>
      </c>
      <c r="F35" s="141" t="s">
        <v>20</v>
      </c>
      <c r="G35" s="141" t="s">
        <v>71</v>
      </c>
      <c r="H35" s="94"/>
      <c r="I35" s="93"/>
      <c r="J35" s="73"/>
      <c r="K35" s="74"/>
    </row>
    <row r="36" spans="1:11" ht="27.95" customHeight="1" x14ac:dyDescent="0.25">
      <c r="A36" s="83">
        <v>14</v>
      </c>
      <c r="B36" s="142">
        <v>110</v>
      </c>
      <c r="C36" s="142">
        <v>10034965955</v>
      </c>
      <c r="D36" s="141" t="s">
        <v>98</v>
      </c>
      <c r="E36" s="141" t="s">
        <v>99</v>
      </c>
      <c r="F36" s="141" t="s">
        <v>20</v>
      </c>
      <c r="G36" s="141" t="s">
        <v>74</v>
      </c>
      <c r="H36" s="94"/>
      <c r="I36" s="93"/>
      <c r="J36" s="73"/>
      <c r="K36" s="74"/>
    </row>
    <row r="37" spans="1:11" ht="27.95" customHeight="1" x14ac:dyDescent="0.25">
      <c r="A37" s="83">
        <v>15</v>
      </c>
      <c r="B37" s="142">
        <v>159</v>
      </c>
      <c r="C37" s="142">
        <v>10053674023</v>
      </c>
      <c r="D37" s="141" t="s">
        <v>100</v>
      </c>
      <c r="E37" s="141" t="s">
        <v>101</v>
      </c>
      <c r="F37" s="141" t="s">
        <v>17</v>
      </c>
      <c r="G37" s="141" t="s">
        <v>71</v>
      </c>
      <c r="H37" s="94"/>
      <c r="I37" s="93"/>
      <c r="J37" s="73"/>
      <c r="K37" s="74"/>
    </row>
    <row r="38" spans="1:11" ht="27.95" customHeight="1" x14ac:dyDescent="0.25">
      <c r="A38" s="83">
        <v>16</v>
      </c>
      <c r="B38" s="142">
        <v>671</v>
      </c>
      <c r="C38" s="142">
        <v>10081092485</v>
      </c>
      <c r="D38" s="141" t="s">
        <v>102</v>
      </c>
      <c r="E38" s="141" t="s">
        <v>103</v>
      </c>
      <c r="F38" s="141" t="s">
        <v>17</v>
      </c>
      <c r="G38" s="141" t="s">
        <v>74</v>
      </c>
      <c r="H38" s="94"/>
      <c r="I38" s="93"/>
      <c r="J38" s="73"/>
      <c r="K38" s="74"/>
    </row>
    <row r="39" spans="1:11" ht="27.95" customHeight="1" x14ac:dyDescent="0.25">
      <c r="A39" s="83">
        <v>17</v>
      </c>
      <c r="B39" s="142">
        <v>11</v>
      </c>
      <c r="C39" s="142">
        <v>10058962240</v>
      </c>
      <c r="D39" s="141" t="s">
        <v>104</v>
      </c>
      <c r="E39" s="141" t="s">
        <v>105</v>
      </c>
      <c r="F39" s="141" t="s">
        <v>20</v>
      </c>
      <c r="G39" s="141" t="s">
        <v>106</v>
      </c>
      <c r="H39" s="94"/>
      <c r="I39" s="93"/>
      <c r="J39" s="73"/>
      <c r="K39" s="74"/>
    </row>
    <row r="40" spans="1:11" ht="27.95" customHeight="1" x14ac:dyDescent="0.25">
      <c r="A40" s="83">
        <v>18</v>
      </c>
      <c r="B40" s="142">
        <v>65</v>
      </c>
      <c r="C40" s="142">
        <v>10091230302</v>
      </c>
      <c r="D40" s="141" t="s">
        <v>107</v>
      </c>
      <c r="E40" s="141" t="s">
        <v>108</v>
      </c>
      <c r="F40" s="141" t="s">
        <v>17</v>
      </c>
      <c r="G40" s="141" t="s">
        <v>71</v>
      </c>
      <c r="H40" s="94"/>
      <c r="I40" s="93"/>
      <c r="J40" s="73"/>
      <c r="K40" s="74"/>
    </row>
    <row r="41" spans="1:11" ht="27.95" customHeight="1" x14ac:dyDescent="0.25">
      <c r="A41" s="83">
        <v>19</v>
      </c>
      <c r="B41" s="142">
        <v>22</v>
      </c>
      <c r="C41" s="142">
        <v>10082682477</v>
      </c>
      <c r="D41" s="141" t="s">
        <v>109</v>
      </c>
      <c r="E41" s="141" t="s">
        <v>110</v>
      </c>
      <c r="F41" s="141" t="s">
        <v>20</v>
      </c>
      <c r="G41" s="141" t="s">
        <v>74</v>
      </c>
      <c r="H41" s="94"/>
      <c r="I41" s="93"/>
      <c r="J41" s="73"/>
      <c r="K41" s="74"/>
    </row>
    <row r="42" spans="1:11" ht="27.95" customHeight="1" x14ac:dyDescent="0.25">
      <c r="A42" s="83">
        <v>20</v>
      </c>
      <c r="B42" s="142">
        <v>683</v>
      </c>
      <c r="C42" s="142">
        <v>10080986088</v>
      </c>
      <c r="D42" s="141" t="s">
        <v>111</v>
      </c>
      <c r="E42" s="141" t="s">
        <v>112</v>
      </c>
      <c r="F42" s="141" t="s">
        <v>17</v>
      </c>
      <c r="G42" s="141" t="s">
        <v>74</v>
      </c>
      <c r="H42" s="94"/>
      <c r="I42" s="93"/>
      <c r="J42" s="73"/>
      <c r="K42" s="74"/>
    </row>
    <row r="43" spans="1:11" ht="27.95" customHeight="1" x14ac:dyDescent="0.25">
      <c r="A43" s="83">
        <v>21</v>
      </c>
      <c r="B43" s="142">
        <v>987</v>
      </c>
      <c r="C43" s="142">
        <v>10034928973</v>
      </c>
      <c r="D43" s="141" t="s">
        <v>113</v>
      </c>
      <c r="E43" s="141" t="s">
        <v>114</v>
      </c>
      <c r="F43" s="141" t="s">
        <v>17</v>
      </c>
      <c r="G43" s="141" t="s">
        <v>88</v>
      </c>
      <c r="H43" s="94"/>
      <c r="I43" s="93"/>
      <c r="J43" s="73"/>
      <c r="K43" s="74"/>
    </row>
    <row r="44" spans="1:11" ht="27.95" customHeight="1" x14ac:dyDescent="0.25">
      <c r="A44" s="83">
        <v>22</v>
      </c>
      <c r="B44" s="142">
        <v>44</v>
      </c>
      <c r="C44" s="142">
        <v>10083105136</v>
      </c>
      <c r="D44" s="141" t="s">
        <v>115</v>
      </c>
      <c r="E44" s="141" t="s">
        <v>116</v>
      </c>
      <c r="F44" s="141" t="s">
        <v>20</v>
      </c>
      <c r="G44" s="141" t="s">
        <v>79</v>
      </c>
      <c r="H44" s="94"/>
      <c r="I44" s="93"/>
      <c r="J44" s="73"/>
      <c r="K44" s="74"/>
    </row>
    <row r="45" spans="1:11" ht="27.95" customHeight="1" x14ac:dyDescent="0.25">
      <c r="A45" s="83">
        <v>23</v>
      </c>
      <c r="B45" s="142">
        <v>60</v>
      </c>
      <c r="C45" s="142">
        <v>10080635676</v>
      </c>
      <c r="D45" s="141" t="s">
        <v>117</v>
      </c>
      <c r="E45" s="141" t="s">
        <v>118</v>
      </c>
      <c r="F45" s="141" t="s">
        <v>20</v>
      </c>
      <c r="G45" s="141" t="s">
        <v>88</v>
      </c>
      <c r="H45" s="94"/>
      <c r="I45" s="93"/>
      <c r="J45" s="73"/>
      <c r="K45" s="74"/>
    </row>
    <row r="46" spans="1:11" ht="27.95" customHeight="1" x14ac:dyDescent="0.25">
      <c r="A46" s="83">
        <v>24</v>
      </c>
      <c r="B46" s="142">
        <v>930</v>
      </c>
      <c r="C46" s="142">
        <v>10091575458</v>
      </c>
      <c r="D46" s="141" t="s">
        <v>119</v>
      </c>
      <c r="E46" s="141" t="s">
        <v>120</v>
      </c>
      <c r="F46" s="141" t="s">
        <v>20</v>
      </c>
      <c r="G46" s="141" t="s">
        <v>121</v>
      </c>
      <c r="H46" s="94"/>
      <c r="I46" s="93"/>
      <c r="J46" s="73"/>
      <c r="K46" s="74"/>
    </row>
    <row r="47" spans="1:11" ht="27.95" customHeight="1" x14ac:dyDescent="0.25">
      <c r="A47" s="83">
        <v>25</v>
      </c>
      <c r="B47" s="142">
        <v>655</v>
      </c>
      <c r="C47" s="142">
        <v>10036057914</v>
      </c>
      <c r="D47" s="141" t="s">
        <v>122</v>
      </c>
      <c r="E47" s="141" t="s">
        <v>123</v>
      </c>
      <c r="F47" s="141" t="s">
        <v>20</v>
      </c>
      <c r="G47" s="141" t="s">
        <v>74</v>
      </c>
      <c r="H47" s="94"/>
      <c r="I47" s="93"/>
      <c r="J47" s="73"/>
      <c r="K47" s="74"/>
    </row>
    <row r="48" spans="1:11" ht="27.95" customHeight="1" x14ac:dyDescent="0.25">
      <c r="A48" s="83">
        <v>26</v>
      </c>
      <c r="B48" s="142">
        <v>315</v>
      </c>
      <c r="C48" s="142">
        <v>10117747876</v>
      </c>
      <c r="D48" s="141" t="s">
        <v>124</v>
      </c>
      <c r="E48" s="141" t="s">
        <v>125</v>
      </c>
      <c r="F48" s="141" t="s">
        <v>20</v>
      </c>
      <c r="G48" s="141" t="s">
        <v>79</v>
      </c>
      <c r="H48" s="94"/>
      <c r="I48" s="93"/>
      <c r="J48" s="73"/>
      <c r="K48" s="74"/>
    </row>
    <row r="49" spans="1:11" ht="27.95" customHeight="1" x14ac:dyDescent="0.25">
      <c r="A49" s="83">
        <v>27</v>
      </c>
      <c r="B49" s="142">
        <v>53</v>
      </c>
      <c r="C49" s="142">
        <v>10090412771</v>
      </c>
      <c r="D49" s="141" t="s">
        <v>126</v>
      </c>
      <c r="E49" s="141" t="s">
        <v>127</v>
      </c>
      <c r="F49" s="141" t="s">
        <v>20</v>
      </c>
      <c r="G49" s="141" t="s">
        <v>71</v>
      </c>
      <c r="H49" s="94"/>
      <c r="I49" s="93"/>
      <c r="J49" s="73"/>
      <c r="K49" s="74"/>
    </row>
    <row r="50" spans="1:11" ht="27.95" customHeight="1" x14ac:dyDescent="0.25">
      <c r="A50" s="83">
        <v>28</v>
      </c>
      <c r="B50" s="142">
        <v>313</v>
      </c>
      <c r="C50" s="142">
        <v>10090064682</v>
      </c>
      <c r="D50" s="141" t="s">
        <v>128</v>
      </c>
      <c r="E50" s="141" t="s">
        <v>129</v>
      </c>
      <c r="F50" s="141" t="s">
        <v>17</v>
      </c>
      <c r="G50" s="141" t="s">
        <v>71</v>
      </c>
      <c r="H50" s="94"/>
      <c r="I50" s="93"/>
      <c r="J50" s="73"/>
      <c r="K50" s="74"/>
    </row>
    <row r="51" spans="1:11" ht="27.95" customHeight="1" x14ac:dyDescent="0.25">
      <c r="A51" s="83">
        <v>29</v>
      </c>
      <c r="B51" s="142">
        <v>246</v>
      </c>
      <c r="C51" s="142">
        <v>10010866307</v>
      </c>
      <c r="D51" s="141" t="s">
        <v>130</v>
      </c>
      <c r="E51" s="141" t="s">
        <v>131</v>
      </c>
      <c r="F51" s="141" t="s">
        <v>17</v>
      </c>
      <c r="G51" s="141" t="s">
        <v>74</v>
      </c>
      <c r="H51" s="94"/>
      <c r="I51" s="93"/>
      <c r="J51" s="73"/>
      <c r="K51" s="74"/>
    </row>
    <row r="52" spans="1:11" ht="27.95" customHeight="1" x14ac:dyDescent="0.25">
      <c r="A52" s="83">
        <v>30</v>
      </c>
      <c r="B52" s="142">
        <v>111</v>
      </c>
      <c r="C52" s="142">
        <v>10088936149</v>
      </c>
      <c r="D52" s="141" t="s">
        <v>132</v>
      </c>
      <c r="E52" s="141" t="s">
        <v>133</v>
      </c>
      <c r="F52" s="141" t="s">
        <v>20</v>
      </c>
      <c r="G52" s="141" t="s">
        <v>106</v>
      </c>
      <c r="H52" s="94"/>
      <c r="I52" s="93"/>
      <c r="J52" s="73"/>
      <c r="K52" s="74"/>
    </row>
    <row r="53" spans="1:11" ht="27.95" customHeight="1" x14ac:dyDescent="0.25">
      <c r="A53" s="83">
        <v>31</v>
      </c>
      <c r="B53" s="142">
        <v>252</v>
      </c>
      <c r="C53" s="142">
        <v>10096031192</v>
      </c>
      <c r="D53" s="141" t="s">
        <v>134</v>
      </c>
      <c r="E53" s="141" t="s">
        <v>135</v>
      </c>
      <c r="F53" s="141" t="s">
        <v>20</v>
      </c>
      <c r="G53" s="141" t="s">
        <v>74</v>
      </c>
      <c r="H53" s="94"/>
      <c r="I53" s="93"/>
      <c r="J53" s="73"/>
      <c r="K53" s="74"/>
    </row>
    <row r="54" spans="1:11" ht="16.5" thickBot="1" x14ac:dyDescent="0.25">
      <c r="A54" s="23"/>
      <c r="B54" s="24"/>
      <c r="C54" s="24"/>
      <c r="D54" s="1"/>
      <c r="E54" s="25"/>
      <c r="F54" s="15"/>
      <c r="G54" s="15"/>
      <c r="H54" s="26"/>
      <c r="I54" s="26"/>
      <c r="J54" s="27"/>
      <c r="K54" s="27"/>
    </row>
    <row r="55" spans="1:11" ht="15.75" thickTop="1" x14ac:dyDescent="0.2">
      <c r="A55" s="104" t="s">
        <v>3</v>
      </c>
      <c r="B55" s="105"/>
      <c r="C55" s="105"/>
      <c r="D55" s="105"/>
      <c r="E55" s="52"/>
      <c r="F55" s="52"/>
      <c r="G55" s="106" t="s">
        <v>25</v>
      </c>
      <c r="H55" s="106"/>
      <c r="I55" s="105"/>
      <c r="J55" s="106"/>
      <c r="K55" s="107"/>
    </row>
    <row r="56" spans="1:11" ht="15" customHeight="1" x14ac:dyDescent="0.2">
      <c r="A56" s="64" t="s">
        <v>33</v>
      </c>
      <c r="B56" s="21"/>
      <c r="C56" s="21"/>
      <c r="D56" s="65"/>
      <c r="E56" s="29"/>
      <c r="F56" s="62"/>
      <c r="G56" s="28" t="s">
        <v>21</v>
      </c>
      <c r="H56" s="58">
        <v>8</v>
      </c>
      <c r="I56" s="68"/>
      <c r="J56" s="97" t="s">
        <v>19</v>
      </c>
      <c r="K56" s="98">
        <f>COUNTIF(F23:F53,"ЗМС")</f>
        <v>0</v>
      </c>
    </row>
    <row r="57" spans="1:11" ht="15" customHeight="1" x14ac:dyDescent="0.2">
      <c r="A57" s="64" t="s">
        <v>34</v>
      </c>
      <c r="B57" s="21"/>
      <c r="C57" s="21"/>
      <c r="D57" s="65"/>
      <c r="E57" s="2"/>
      <c r="F57" s="63"/>
      <c r="G57" s="30" t="s">
        <v>43</v>
      </c>
      <c r="H57" s="57">
        <f>H58+H61</f>
        <v>31</v>
      </c>
      <c r="I57" s="60"/>
      <c r="J57" s="97" t="s">
        <v>15</v>
      </c>
      <c r="K57" s="98">
        <v>1</v>
      </c>
    </row>
    <row r="58" spans="1:11" ht="15" customHeight="1" x14ac:dyDescent="0.2">
      <c r="A58" s="64" t="s">
        <v>35</v>
      </c>
      <c r="B58" s="21"/>
      <c r="C58" s="21"/>
      <c r="D58" s="65"/>
      <c r="E58" s="2"/>
      <c r="F58" s="63"/>
      <c r="G58" s="30" t="s">
        <v>44</v>
      </c>
      <c r="H58" s="57">
        <f>H59+H60+H62</f>
        <v>31</v>
      </c>
      <c r="I58" s="60"/>
      <c r="J58" s="97" t="s">
        <v>17</v>
      </c>
      <c r="K58" s="98">
        <v>17</v>
      </c>
    </row>
    <row r="59" spans="1:11" ht="15" customHeight="1" x14ac:dyDescent="0.2">
      <c r="A59" s="64" t="s">
        <v>36</v>
      </c>
      <c r="B59" s="21"/>
      <c r="C59" s="21"/>
      <c r="D59" s="65"/>
      <c r="E59" s="2"/>
      <c r="F59" s="63"/>
      <c r="G59" s="30" t="s">
        <v>39</v>
      </c>
      <c r="H59" s="58">
        <f>COUNT(A23:A53)</f>
        <v>31</v>
      </c>
      <c r="I59" s="59"/>
      <c r="J59" s="97" t="s">
        <v>20</v>
      </c>
      <c r="K59" s="98">
        <v>13</v>
      </c>
    </row>
    <row r="60" spans="1:11" ht="15" customHeight="1" x14ac:dyDescent="0.2">
      <c r="A60" s="64"/>
      <c r="B60" s="21"/>
      <c r="C60" s="21"/>
      <c r="D60" s="65"/>
      <c r="E60" s="2"/>
      <c r="F60" s="63"/>
      <c r="G60" s="30" t="s">
        <v>40</v>
      </c>
      <c r="H60" s="58">
        <f>COUNTIF(A23:A53,"НФ")</f>
        <v>0</v>
      </c>
      <c r="I60" s="59"/>
      <c r="J60" s="75" t="s">
        <v>46</v>
      </c>
      <c r="K60" s="98">
        <f>COUNTIF(F23:F53,"1 сп.р.")</f>
        <v>0</v>
      </c>
    </row>
    <row r="61" spans="1:11" ht="15" customHeight="1" x14ac:dyDescent="0.2">
      <c r="A61" s="64"/>
      <c r="B61" s="21"/>
      <c r="C61" s="21"/>
      <c r="D61" s="65"/>
      <c r="E61" s="2"/>
      <c r="F61" s="63"/>
      <c r="G61" s="30" t="s">
        <v>41</v>
      </c>
      <c r="H61" s="45">
        <f>COUNTIF(A23:A53,"НС")</f>
        <v>0</v>
      </c>
      <c r="I61" s="61"/>
      <c r="J61" s="99" t="s">
        <v>48</v>
      </c>
      <c r="K61" s="98">
        <f>COUNTIF(F23:F53,"2 сп.р.")</f>
        <v>0</v>
      </c>
    </row>
    <row r="62" spans="1:11" ht="15" customHeight="1" x14ac:dyDescent="0.2">
      <c r="A62" s="64"/>
      <c r="B62" s="21"/>
      <c r="C62" s="21"/>
      <c r="D62" s="65"/>
      <c r="E62" s="32"/>
      <c r="F62" s="69"/>
      <c r="G62" s="30" t="s">
        <v>42</v>
      </c>
      <c r="H62" s="45">
        <f>COUNTIF(A23:A53,"ДСКВ")</f>
        <v>0</v>
      </c>
      <c r="I62" s="70"/>
      <c r="J62" s="76" t="s">
        <v>47</v>
      </c>
      <c r="K62" s="98">
        <f>COUNTIF(F23:F53,"3 сп.р.")</f>
        <v>0</v>
      </c>
    </row>
    <row r="63" spans="1:11" x14ac:dyDescent="0.2">
      <c r="A63" s="33"/>
      <c r="K63" s="34"/>
    </row>
    <row r="64" spans="1:11" ht="15.75" x14ac:dyDescent="0.2">
      <c r="A64" s="108" t="s">
        <v>2</v>
      </c>
      <c r="B64" s="109"/>
      <c r="C64" s="109"/>
      <c r="D64" s="109"/>
      <c r="E64" s="110" t="s">
        <v>7</v>
      </c>
      <c r="F64" s="110"/>
      <c r="G64" s="110"/>
      <c r="H64" s="110"/>
      <c r="I64" s="110" t="s">
        <v>37</v>
      </c>
      <c r="J64" s="110"/>
      <c r="K64" s="111"/>
    </row>
    <row r="65" spans="1:11" x14ac:dyDescent="0.2">
      <c r="A65" s="33"/>
      <c r="B65" s="2"/>
      <c r="C65" s="2"/>
      <c r="E65" s="2"/>
      <c r="F65" s="29"/>
      <c r="G65" s="29"/>
      <c r="H65" s="29"/>
      <c r="I65" s="29"/>
      <c r="J65" s="29"/>
      <c r="K65" s="38"/>
    </row>
    <row r="66" spans="1:11" x14ac:dyDescent="0.2">
      <c r="A66" s="35"/>
      <c r="D66" s="36"/>
      <c r="E66" s="66"/>
      <c r="F66" s="36"/>
      <c r="G66" s="36"/>
      <c r="H66" s="67"/>
      <c r="I66" s="67"/>
      <c r="J66" s="36"/>
      <c r="K66" s="37"/>
    </row>
    <row r="67" spans="1:11" x14ac:dyDescent="0.2">
      <c r="A67" s="35"/>
      <c r="D67" s="36"/>
      <c r="E67" s="66"/>
      <c r="F67" s="36"/>
      <c r="G67" s="36"/>
      <c r="H67" s="67"/>
      <c r="I67" s="67"/>
      <c r="J67" s="36"/>
      <c r="K67" s="37"/>
    </row>
    <row r="68" spans="1:11" x14ac:dyDescent="0.2">
      <c r="A68" s="35"/>
      <c r="D68" s="36"/>
      <c r="E68" s="66"/>
      <c r="F68" s="36"/>
      <c r="G68" s="36"/>
      <c r="H68" s="67"/>
      <c r="I68" s="67"/>
      <c r="J68" s="36"/>
      <c r="K68" s="37"/>
    </row>
    <row r="69" spans="1:11" x14ac:dyDescent="0.2">
      <c r="A69" s="35"/>
      <c r="D69" s="36"/>
      <c r="E69" s="66"/>
      <c r="F69" s="36"/>
      <c r="G69" s="36"/>
      <c r="H69" s="67"/>
      <c r="I69" s="67"/>
      <c r="J69" s="36"/>
      <c r="K69" s="37"/>
    </row>
    <row r="70" spans="1:11" ht="16.5" thickBot="1" x14ac:dyDescent="0.25">
      <c r="A70" s="100" t="str">
        <f>G18</f>
        <v>МЯГКОВА Е.А.  (IК, г. Саранск)</v>
      </c>
      <c r="B70" s="101"/>
      <c r="C70" s="101"/>
      <c r="D70" s="101"/>
      <c r="E70" s="101" t="str">
        <f>G17</f>
        <v>БОЧАНОВ В.А. (ВК, г.Омск)</v>
      </c>
      <c r="F70" s="101"/>
      <c r="G70" s="101"/>
      <c r="H70" s="101"/>
      <c r="I70" s="101" t="str">
        <f>G19</f>
        <v>ДОЯНОВ И.В. (IК, г. Саранск)</v>
      </c>
      <c r="J70" s="101"/>
      <c r="K70" s="102"/>
    </row>
    <row r="71" spans="1:11" ht="13.5" thickTop="1" x14ac:dyDescent="0.2"/>
    <row r="72" spans="1:11" ht="18.75" x14ac:dyDescent="0.2">
      <c r="A72" s="48"/>
      <c r="B72" s="49"/>
      <c r="C72" s="49"/>
      <c r="D72" s="48"/>
      <c r="E72" s="50"/>
      <c r="F72" s="48"/>
      <c r="G72" s="48"/>
      <c r="H72" s="51"/>
      <c r="I72" s="51"/>
      <c r="J72" s="48"/>
      <c r="K72" s="48"/>
    </row>
    <row r="73" spans="1:11" ht="21" x14ac:dyDescent="0.2">
      <c r="A73" s="46"/>
      <c r="B73" s="46"/>
      <c r="C73" s="47"/>
      <c r="D73" s="103"/>
      <c r="E73" s="103"/>
      <c r="F73" s="103"/>
      <c r="G73" s="103"/>
    </row>
    <row r="74" spans="1:11" ht="18.75" x14ac:dyDescent="0.2">
      <c r="D74" s="48"/>
    </row>
  </sheetData>
  <autoFilter ref="A22:G22">
    <sortState ref="A23:G45">
      <sortCondition ref="A22"/>
    </sortState>
  </autoFilter>
  <mergeCells count="28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14:D14"/>
    <mergeCell ref="A15:G15"/>
    <mergeCell ref="H15:K15"/>
    <mergeCell ref="J21:J22"/>
    <mergeCell ref="K21:K22"/>
    <mergeCell ref="H21:I21"/>
    <mergeCell ref="A70:D70"/>
    <mergeCell ref="E70:H70"/>
    <mergeCell ref="I70:K70"/>
    <mergeCell ref="D73:G73"/>
    <mergeCell ref="A55:D55"/>
    <mergeCell ref="G55:K55"/>
    <mergeCell ref="A64:D64"/>
    <mergeCell ref="E64:H64"/>
    <mergeCell ref="I64:K64"/>
  </mergeCells>
  <printOptions horizontalCentered="1"/>
  <pageMargins left="0.19685039370078741" right="0.19685039370078741" top="0.31496062992125984" bottom="0.31496062992125984" header="0.15748031496062992" footer="0.15748031496062992"/>
  <pageSetup paperSize="9" scale="5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КЛАССИК</vt:lpstr>
      <vt:lpstr>КЛАССИК!Область_печати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2025-02-21T16:38:08Z</cp:lastPrinted>
  <dcterms:created xsi:type="dcterms:W3CDTF">1996-10-08T23:32:33Z</dcterms:created>
  <dcterms:modified xsi:type="dcterms:W3CDTF">2025-02-21T16:38:12Z</dcterms:modified>
</cp:coreProperties>
</file>