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Оксана\Desktop\Флешка\2023\Перввенство России 29.06 - 02.07\"/>
    </mc:Choice>
  </mc:AlternateContent>
  <bookViews>
    <workbookView xWindow="0" yWindow="0" windowWidth="20460" windowHeight="7320" tabRatio="789" activeTab="4"/>
  </bookViews>
  <sheets>
    <sheet name="Спринт дев 15-16" sheetId="94" r:id="rId1"/>
    <sheet name="Спринт юноши 15-16" sheetId="95" r:id="rId2"/>
    <sheet name="Скретч юноши 15-16" sheetId="96" r:id="rId3"/>
    <sheet name="Скретч девушки 15-16" sheetId="97" r:id="rId4"/>
    <sheet name="Парн г. пресл 3 км девушк 15-16" sheetId="93" r:id="rId5"/>
  </sheets>
  <externalReferences>
    <externalReference r:id="rId6"/>
  </externalReferences>
  <definedNames>
    <definedName name="_xlnm.Print_Titles" localSheetId="0">'Спринт дев 15-16'!$21:$21</definedName>
    <definedName name="_xlnm.Print_Titles" localSheetId="1">'Спринт юноши 15-16'!$21:$21</definedName>
    <definedName name="_xlnm.Print_Area" localSheetId="2">'Скретч юноши 15-16'!$A$1:$I$61</definedName>
    <definedName name="_xlnm.Print_Area" localSheetId="0">'Спринт дев 15-16'!$A$1:$I$49</definedName>
    <definedName name="_xlnm.Print_Area" localSheetId="1">'Спринт юноши 15-16'!$A$1:$I$58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" i="93" l="1"/>
  <c r="F30" i="93"/>
  <c r="E30" i="93"/>
  <c r="D30" i="93"/>
  <c r="C30" i="93"/>
  <c r="G29" i="93"/>
  <c r="F29" i="93"/>
  <c r="E29" i="93"/>
  <c r="D29" i="93"/>
  <c r="C29" i="93"/>
  <c r="G28" i="93"/>
  <c r="F28" i="93"/>
  <c r="E28" i="93"/>
  <c r="D28" i="93"/>
  <c r="C28" i="93"/>
  <c r="G27" i="93"/>
  <c r="F27" i="93"/>
  <c r="E27" i="93"/>
  <c r="D27" i="93"/>
  <c r="C27" i="93"/>
  <c r="G26" i="93"/>
  <c r="F26" i="93"/>
  <c r="E26" i="93"/>
  <c r="D26" i="93"/>
  <c r="C26" i="93"/>
  <c r="G25" i="93"/>
  <c r="F25" i="93"/>
  <c r="E25" i="93"/>
  <c r="D25" i="93"/>
  <c r="C25" i="93"/>
  <c r="H24" i="93"/>
  <c r="I24" i="93"/>
  <c r="G24" i="93"/>
  <c r="F24" i="93"/>
  <c r="E24" i="93"/>
  <c r="D24" i="93"/>
  <c r="C24" i="93"/>
  <c r="G23" i="93"/>
  <c r="F23" i="93"/>
  <c r="E23" i="93"/>
  <c r="D23" i="93"/>
  <c r="C23" i="93"/>
  <c r="G33" i="97"/>
  <c r="F33" i="97"/>
  <c r="E33" i="97"/>
  <c r="D33" i="97"/>
  <c r="C33" i="97"/>
  <c r="G32" i="97"/>
  <c r="F32" i="97"/>
  <c r="E32" i="97"/>
  <c r="D32" i="97"/>
  <c r="C32" i="97"/>
  <c r="G31" i="97"/>
  <c r="F31" i="97"/>
  <c r="E31" i="97"/>
  <c r="D31" i="97"/>
  <c r="C31" i="97"/>
  <c r="G30" i="97"/>
  <c r="F30" i="97"/>
  <c r="E30" i="97"/>
  <c r="D30" i="97"/>
  <c r="C30" i="97"/>
  <c r="G29" i="97"/>
  <c r="F29" i="97"/>
  <c r="E29" i="97"/>
  <c r="D29" i="97"/>
  <c r="C29" i="97"/>
  <c r="G28" i="97"/>
  <c r="F28" i="97"/>
  <c r="E28" i="97"/>
  <c r="D28" i="97"/>
  <c r="C28" i="97"/>
  <c r="G27" i="97"/>
  <c r="F27" i="97"/>
  <c r="E27" i="97"/>
  <c r="D27" i="97"/>
  <c r="C27" i="97"/>
  <c r="G26" i="97"/>
  <c r="F26" i="97"/>
  <c r="E26" i="97"/>
  <c r="D26" i="97"/>
  <c r="C26" i="97"/>
  <c r="G25" i="97"/>
  <c r="F25" i="97"/>
  <c r="E25" i="97"/>
  <c r="D25" i="97"/>
  <c r="C25" i="97"/>
  <c r="G24" i="97"/>
  <c r="F24" i="97"/>
  <c r="E24" i="97"/>
  <c r="D24" i="97"/>
  <c r="C24" i="97"/>
  <c r="G23" i="97"/>
  <c r="F23" i="97"/>
  <c r="E23" i="97"/>
  <c r="D23" i="97"/>
  <c r="C23" i="97"/>
  <c r="H45" i="97"/>
  <c r="E45" i="97"/>
  <c r="A45" i="97"/>
  <c r="G49" i="96"/>
  <c r="F49" i="96"/>
  <c r="E49" i="96"/>
  <c r="D49" i="96"/>
  <c r="C49" i="96"/>
  <c r="G48" i="96"/>
  <c r="F48" i="96"/>
  <c r="E48" i="96"/>
  <c r="D48" i="96"/>
  <c r="C48" i="96"/>
  <c r="G47" i="96"/>
  <c r="F47" i="96"/>
  <c r="E47" i="96"/>
  <c r="D47" i="96"/>
  <c r="C47" i="96"/>
  <c r="G46" i="96"/>
  <c r="F46" i="96"/>
  <c r="E46" i="96"/>
  <c r="D46" i="96"/>
  <c r="C46" i="96"/>
  <c r="G45" i="96"/>
  <c r="F45" i="96"/>
  <c r="E45" i="96"/>
  <c r="D45" i="96"/>
  <c r="C45" i="96"/>
  <c r="G44" i="96"/>
  <c r="F44" i="96"/>
  <c r="E44" i="96"/>
  <c r="D44" i="96"/>
  <c r="C44" i="96"/>
  <c r="G43" i="96"/>
  <c r="F43" i="96"/>
  <c r="E43" i="96"/>
  <c r="D43" i="96"/>
  <c r="C43" i="96"/>
  <c r="G42" i="96"/>
  <c r="F42" i="96"/>
  <c r="E42" i="96"/>
  <c r="D42" i="96"/>
  <c r="C42" i="96"/>
  <c r="G41" i="96"/>
  <c r="F41" i="96"/>
  <c r="E41" i="96"/>
  <c r="D41" i="96"/>
  <c r="C41" i="96"/>
  <c r="G40" i="96"/>
  <c r="F40" i="96"/>
  <c r="E40" i="96"/>
  <c r="D40" i="96"/>
  <c r="C40" i="96"/>
  <c r="G39" i="96"/>
  <c r="F39" i="96"/>
  <c r="E39" i="96"/>
  <c r="D39" i="96"/>
  <c r="C39" i="96"/>
  <c r="G38" i="96"/>
  <c r="F38" i="96"/>
  <c r="E38" i="96"/>
  <c r="D38" i="96"/>
  <c r="C38" i="96"/>
  <c r="G37" i="96"/>
  <c r="F37" i="96"/>
  <c r="E37" i="96"/>
  <c r="D37" i="96"/>
  <c r="C37" i="96"/>
  <c r="G36" i="96"/>
  <c r="F36" i="96"/>
  <c r="E36" i="96"/>
  <c r="D36" i="96"/>
  <c r="C36" i="96"/>
  <c r="G35" i="96"/>
  <c r="F35" i="96"/>
  <c r="E35" i="96"/>
  <c r="D35" i="96"/>
  <c r="C35" i="96"/>
  <c r="G34" i="96"/>
  <c r="F34" i="96"/>
  <c r="E34" i="96"/>
  <c r="D34" i="96"/>
  <c r="C34" i="96"/>
  <c r="G33" i="96"/>
  <c r="F33" i="96"/>
  <c r="E33" i="96"/>
  <c r="D33" i="96"/>
  <c r="C33" i="96"/>
  <c r="G32" i="96"/>
  <c r="F32" i="96"/>
  <c r="E32" i="96"/>
  <c r="D32" i="96"/>
  <c r="C32" i="96"/>
  <c r="G31" i="96"/>
  <c r="F31" i="96"/>
  <c r="E31" i="96"/>
  <c r="D31" i="96"/>
  <c r="C31" i="96"/>
  <c r="G30" i="96"/>
  <c r="F30" i="96"/>
  <c r="E30" i="96"/>
  <c r="D30" i="96"/>
  <c r="C30" i="96"/>
  <c r="G29" i="96"/>
  <c r="F29" i="96"/>
  <c r="E29" i="96"/>
  <c r="D29" i="96"/>
  <c r="C29" i="96"/>
  <c r="G28" i="96"/>
  <c r="F28" i="96"/>
  <c r="E28" i="96"/>
  <c r="D28" i="96"/>
  <c r="C28" i="96"/>
  <c r="G27" i="96"/>
  <c r="F27" i="96"/>
  <c r="E27" i="96"/>
  <c r="D27" i="96"/>
  <c r="C27" i="96"/>
  <c r="G26" i="96"/>
  <c r="F26" i="96"/>
  <c r="E26" i="96"/>
  <c r="D26" i="96"/>
  <c r="C26" i="96"/>
  <c r="G25" i="96"/>
  <c r="F25" i="96"/>
  <c r="E25" i="96"/>
  <c r="D25" i="96"/>
  <c r="C25" i="96"/>
  <c r="G24" i="96"/>
  <c r="F24" i="96"/>
  <c r="E24" i="96"/>
  <c r="D24" i="96"/>
  <c r="C24" i="96"/>
  <c r="G23" i="96"/>
  <c r="F23" i="96"/>
  <c r="E23" i="96"/>
  <c r="D23" i="96"/>
  <c r="C23" i="96"/>
  <c r="H61" i="96"/>
  <c r="E61" i="96"/>
  <c r="A61" i="96"/>
  <c r="G46" i="95"/>
  <c r="F46" i="95"/>
  <c r="E46" i="95"/>
  <c r="D46" i="95"/>
  <c r="C46" i="95"/>
  <c r="G45" i="95"/>
  <c r="F45" i="95"/>
  <c r="E45" i="95"/>
  <c r="D45" i="95"/>
  <c r="C45" i="95"/>
  <c r="G44" i="95"/>
  <c r="F44" i="95"/>
  <c r="E44" i="95"/>
  <c r="D44" i="95"/>
  <c r="C44" i="95"/>
  <c r="G43" i="95"/>
  <c r="F43" i="95"/>
  <c r="E43" i="95"/>
  <c r="D43" i="95"/>
  <c r="C43" i="95"/>
  <c r="G42" i="95"/>
  <c r="F42" i="95"/>
  <c r="E42" i="95"/>
  <c r="D42" i="95"/>
  <c r="C42" i="95"/>
  <c r="G41" i="95"/>
  <c r="F41" i="95"/>
  <c r="E41" i="95"/>
  <c r="D41" i="95"/>
  <c r="C41" i="95"/>
  <c r="G40" i="95"/>
  <c r="F40" i="95"/>
  <c r="E40" i="95"/>
  <c r="D40" i="95"/>
  <c r="C40" i="95"/>
  <c r="G39" i="95"/>
  <c r="F39" i="95"/>
  <c r="E39" i="95"/>
  <c r="D39" i="95"/>
  <c r="C39" i="95"/>
  <c r="G38" i="95"/>
  <c r="F38" i="95"/>
  <c r="E38" i="95"/>
  <c r="D38" i="95"/>
  <c r="C38" i="95"/>
  <c r="G37" i="95"/>
  <c r="F37" i="95"/>
  <c r="E37" i="95"/>
  <c r="D37" i="95"/>
  <c r="C37" i="95"/>
  <c r="G36" i="95"/>
  <c r="F36" i="95"/>
  <c r="E36" i="95"/>
  <c r="D36" i="95"/>
  <c r="C36" i="95"/>
  <c r="G35" i="95"/>
  <c r="F35" i="95"/>
  <c r="E35" i="95"/>
  <c r="D35" i="95"/>
  <c r="C35" i="95"/>
  <c r="G34" i="95"/>
  <c r="F34" i="95"/>
  <c r="E34" i="95"/>
  <c r="D34" i="95"/>
  <c r="C34" i="95"/>
  <c r="G33" i="95"/>
  <c r="F33" i="95"/>
  <c r="E33" i="95"/>
  <c r="D33" i="95"/>
  <c r="C33" i="95"/>
  <c r="G32" i="95"/>
  <c r="F32" i="95"/>
  <c r="E32" i="95"/>
  <c r="D32" i="95"/>
  <c r="C32" i="95"/>
  <c r="G31" i="95"/>
  <c r="F31" i="95"/>
  <c r="E31" i="95"/>
  <c r="D31" i="95"/>
  <c r="C31" i="95"/>
  <c r="G30" i="95"/>
  <c r="F30" i="95"/>
  <c r="E30" i="95"/>
  <c r="D30" i="95"/>
  <c r="C30" i="95"/>
  <c r="G29" i="95"/>
  <c r="F29" i="95"/>
  <c r="E29" i="95"/>
  <c r="D29" i="95"/>
  <c r="C29" i="95"/>
  <c r="G28" i="95"/>
  <c r="F28" i="95"/>
  <c r="E28" i="95"/>
  <c r="D28" i="95"/>
  <c r="C28" i="95"/>
  <c r="G27" i="95"/>
  <c r="F27" i="95"/>
  <c r="E27" i="95"/>
  <c r="D27" i="95"/>
  <c r="C27" i="95"/>
  <c r="G26" i="95"/>
  <c r="F26" i="95"/>
  <c r="E26" i="95"/>
  <c r="D26" i="95"/>
  <c r="C26" i="95"/>
  <c r="G25" i="95"/>
  <c r="F25" i="95"/>
  <c r="E25" i="95"/>
  <c r="D25" i="95"/>
  <c r="C25" i="95"/>
  <c r="G24" i="95"/>
  <c r="F24" i="95"/>
  <c r="E24" i="95"/>
  <c r="D24" i="95"/>
  <c r="C24" i="95"/>
  <c r="G23" i="95"/>
  <c r="F23" i="95"/>
  <c r="E23" i="95"/>
  <c r="D23" i="95"/>
  <c r="C23" i="95"/>
  <c r="G37" i="94"/>
  <c r="F37" i="94"/>
  <c r="E37" i="94"/>
  <c r="D37" i="94"/>
  <c r="C37" i="94"/>
  <c r="G36" i="94"/>
  <c r="F36" i="94"/>
  <c r="E36" i="94"/>
  <c r="D36" i="94"/>
  <c r="C36" i="94"/>
  <c r="G35" i="94"/>
  <c r="F35" i="94"/>
  <c r="E35" i="94"/>
  <c r="D35" i="94"/>
  <c r="C35" i="94"/>
  <c r="G34" i="94"/>
  <c r="F34" i="94"/>
  <c r="E34" i="94"/>
  <c r="D34" i="94"/>
  <c r="C34" i="94"/>
  <c r="G33" i="94"/>
  <c r="F33" i="94"/>
  <c r="E33" i="94"/>
  <c r="D33" i="94"/>
  <c r="C33" i="94"/>
  <c r="G32" i="94"/>
  <c r="F32" i="94"/>
  <c r="E32" i="94"/>
  <c r="D32" i="94"/>
  <c r="C32" i="94"/>
  <c r="G31" i="94"/>
  <c r="F31" i="94"/>
  <c r="E31" i="94"/>
  <c r="D31" i="94"/>
  <c r="C31" i="94"/>
  <c r="G30" i="94"/>
  <c r="F30" i="94"/>
  <c r="E30" i="94"/>
  <c r="D30" i="94"/>
  <c r="C30" i="94"/>
  <c r="G29" i="94"/>
  <c r="F29" i="94"/>
  <c r="E29" i="94"/>
  <c r="D29" i="94"/>
  <c r="C29" i="94"/>
  <c r="G28" i="94"/>
  <c r="F28" i="94"/>
  <c r="E28" i="94"/>
  <c r="D28" i="94"/>
  <c r="C28" i="94"/>
  <c r="G27" i="94"/>
  <c r="F27" i="94"/>
  <c r="E27" i="94"/>
  <c r="D27" i="94"/>
  <c r="C27" i="94"/>
  <c r="G26" i="94"/>
  <c r="F26" i="94"/>
  <c r="E26" i="94"/>
  <c r="D26" i="94"/>
  <c r="C26" i="94"/>
  <c r="G25" i="94"/>
  <c r="F25" i="94"/>
  <c r="E25" i="94"/>
  <c r="D25" i="94"/>
  <c r="C25" i="94"/>
  <c r="G24" i="94"/>
  <c r="F24" i="94"/>
  <c r="E24" i="94"/>
  <c r="D24" i="94"/>
  <c r="C24" i="94"/>
  <c r="G23" i="94"/>
  <c r="F23" i="94"/>
  <c r="E23" i="94"/>
  <c r="D23" i="94"/>
  <c r="C23" i="94"/>
  <c r="J41" i="93" l="1"/>
  <c r="H41" i="93"/>
  <c r="E41" i="93"/>
  <c r="H49" i="94"/>
  <c r="E49" i="94"/>
  <c r="A49" i="94"/>
  <c r="H58" i="95"/>
  <c r="E58" i="95"/>
  <c r="A58" i="95"/>
  <c r="I30" i="93"/>
  <c r="I28" i="93"/>
  <c r="H28" i="93"/>
  <c r="I26" i="93"/>
  <c r="H26" i="93"/>
  <c r="A30" i="93"/>
  <c r="A28" i="93"/>
  <c r="A26" i="93"/>
  <c r="A24" i="93"/>
  <c r="J25" i="93"/>
  <c r="J26" i="93" s="1"/>
  <c r="J23" i="93"/>
  <c r="K28" i="93"/>
  <c r="K30" i="93"/>
  <c r="J24" i="93" l="1"/>
  <c r="K23" i="93"/>
  <c r="J30" i="93"/>
  <c r="K25" i="93"/>
  <c r="K26" i="93" s="1"/>
  <c r="J28" i="93"/>
  <c r="K24" i="93"/>
</calcChain>
</file>

<file path=xl/sharedStrings.xml><?xml version="1.0" encoding="utf-8"?>
<sst xmlns="http://schemas.openxmlformats.org/spreadsheetml/2006/main" count="233" uniqueCount="61">
  <si>
    <t>Министерство спорта Российской Федерации</t>
  </si>
  <si>
    <t>ТЕХНИЧЕСКИЕ ДАННЫЕ ТРАССЫ:</t>
  </si>
  <si>
    <t>ФАМИЛИЯ ИМЯ</t>
  </si>
  <si>
    <t>ПОГОДНЫЕ УСЛОВИЯ</t>
  </si>
  <si>
    <t>МЕСТО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</si>
  <si>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</si>
  <si>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</si>
  <si>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</si>
  <si>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</si>
  <si>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</si>
  <si>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</si>
  <si>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</si>
  <si>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</si>
  <si>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</si>
  <si>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ГЛАВНЫЙ СУДЬЯ:</t>
  </si>
  <si>
    <t>ГЛАВНЫЙ СЕКРЕТАРЬ:</t>
  </si>
  <si>
    <t>ВЫПОЛНЕНИЕ НТУ ЕВСК</t>
  </si>
  <si>
    <t>ДАТА РОЖД.</t>
  </si>
  <si>
    <t>ДИСТАНЦИЯ: ДЛИНА КРУГА/КРУГОВ</t>
  </si>
  <si>
    <t>UCI ID</t>
  </si>
  <si>
    <t/>
  </si>
  <si>
    <t>ПОКРЫТИЕ ТРЕКА: дерево</t>
  </si>
  <si>
    <t>РЕЗУЛЬТАТ</t>
  </si>
  <si>
    <t>СКОРОСТЬ км/ч</t>
  </si>
  <si>
    <t>ГЛАВНЫЙ СЕКРЕТАРЬ</t>
  </si>
  <si>
    <t>СУДЬЯ НА ФИНИШЕ</t>
  </si>
  <si>
    <t>ИТОГОВЫЙ ПРОТОКОЛ</t>
  </si>
  <si>
    <t>НАЧАЛО ГОНКИ:</t>
  </si>
  <si>
    <t>ОКОНЧАНИЕ ГОНКИ:</t>
  </si>
  <si>
    <t>Департамент спорта города Москвы</t>
  </si>
  <si>
    <t>РСОО "Федерация велосипедного спорта в городе Москве"</t>
  </si>
  <si>
    <t>Девушки 15-16 лет</t>
  </si>
  <si>
    <t>МЕСТО ПРОВЕДЕНИЯ: г. Москва</t>
  </si>
  <si>
    <t>ДАТА ПРОВЕДЕНИЯ: 29 июня-02 июля 2023 года</t>
  </si>
  <si>
    <t>ДЛИНА ТРЕКА: 333 м</t>
  </si>
  <si>
    <t>НАЗВАНИЕ ТРАССЫ / РЕГ. НОМЕР: АО "СЦП "Крылатское"</t>
  </si>
  <si>
    <t>В.Н.ГНИДЕНКО (ВК, г.Тула)</t>
  </si>
  <si>
    <t>О.В.БЕЛОБОРОДОВА (1кат, г.Москва)</t>
  </si>
  <si>
    <t>А.М.МИЛОШЕВИЧ (1 кат, г.Москва)</t>
  </si>
  <si>
    <t>Температура:</t>
  </si>
  <si>
    <t>Влажность:</t>
  </si>
  <si>
    <t>ВРЕМЯ ПРОМЕЖУТОЧНЫХ ОТРЕЗКОВ</t>
  </si>
  <si>
    <t>Юноши 15-16 лет</t>
  </si>
  <si>
    <t>ТЕХНИЧЕСКИЙ ДЕЛЕГАТ ФВСР:</t>
  </si>
  <si>
    <t>0-1000 м</t>
  </si>
  <si>
    <t>1000-2000 м</t>
  </si>
  <si>
    <t>№ ВРВС: 0080451611Я</t>
  </si>
  <si>
    <t>0,333/5</t>
  </si>
  <si>
    <t>№ ЕКП 2023: 26289</t>
  </si>
  <si>
    <t>Спринт</t>
  </si>
  <si>
    <t>ВСЕРОССИЙСКИЕ СОРЕВНОВАНИЯ</t>
  </si>
  <si>
    <t>Скретч</t>
  </si>
  <si>
    <t>№ ВРВС: 0080491811Я</t>
  </si>
  <si>
    <t>нф</t>
  </si>
  <si>
    <t>0,333/23</t>
  </si>
  <si>
    <t>0,333/15</t>
  </si>
  <si>
    <t>-1круг</t>
  </si>
  <si>
    <t>0,333 км/9</t>
  </si>
  <si>
    <t>ДОГОН</t>
  </si>
  <si>
    <t>трек - парная гонка преследования 3 км</t>
  </si>
  <si>
    <t>№ ВРВС:0080411811С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</si>
</sst>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h:mm:ss.00"/>
    <numFmt numFmtId="165" formatCode="0.0"/>
    <numFmt numFmtId="166" formatCode="m:ss.000"/>
    <numFmt numFmtId="167" formatCode="0.000"/>
  </numFmts>
  <fonts count="26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b/>
      <sz val="9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85">
    <xf numFmtId="0" fontId="0" fillId="0" borderId="0" xfId="0"/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11" fillId="0" borderId="4" xfId="0" applyFont="1" applyBorder="1" applyAlignment="1">
      <alignment horizontal="right" vertical="center"/>
    </xf>
    <xf numFmtId="0" fontId="11" fillId="0" borderId="4" xfId="0" applyFont="1" applyFill="1" applyBorder="1" applyAlignment="1">
      <alignment vertical="center"/>
    </xf>
    <xf numFmtId="0" fontId="11" fillId="0" borderId="4" xfId="0" applyFont="1" applyFill="1" applyBorder="1" applyAlignment="1">
      <alignment horizontal="right" vertical="center"/>
    </xf>
    <xf numFmtId="0" fontId="11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18" xfId="0" applyFont="1" applyBorder="1" applyAlignment="1">
      <alignment horizontal="right" vertical="center"/>
    </xf>
    <xf numFmtId="0" fontId="11" fillId="0" borderId="18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0" fontId="13" fillId="0" borderId="1" xfId="0" applyFont="1" applyBorder="1" applyAlignment="1">
      <alignment horizontal="right" vertical="center"/>
    </xf>
    <xf numFmtId="0" fontId="13" fillId="0" borderId="12" xfId="0" applyFont="1" applyBorder="1" applyAlignment="1">
      <alignment horizontal="right" vertical="center"/>
    </xf>
    <xf numFmtId="0" fontId="13" fillId="0" borderId="2" xfId="0" applyFont="1" applyBorder="1" applyAlignment="1">
      <alignment horizontal="right" vertical="center"/>
    </xf>
    <xf numFmtId="0" fontId="13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5" xfId="0" applyFont="1" applyBorder="1" applyAlignment="1">
      <alignment horizontal="right" vertical="center"/>
    </xf>
    <xf numFmtId="14" fontId="11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14" fontId="11" fillId="0" borderId="1" xfId="0" applyNumberFormat="1" applyFont="1" applyBorder="1" applyAlignment="1">
      <alignment vertical="center"/>
    </xf>
    <xf numFmtId="14" fontId="11" fillId="0" borderId="2" xfId="0" applyNumberFormat="1" applyFont="1" applyBorder="1" applyAlignment="1">
      <alignment vertical="center"/>
    </xf>
    <xf numFmtId="14" fontId="11" fillId="0" borderId="4" xfId="0" applyNumberFormat="1" applyFont="1" applyFill="1" applyBorder="1" applyAlignment="1">
      <alignment vertical="center"/>
    </xf>
    <xf numFmtId="14" fontId="11" fillId="0" borderId="18" xfId="0" applyNumberFormat="1" applyFont="1" applyBorder="1" applyAlignment="1">
      <alignment horizontal="right" vertical="center"/>
    </xf>
    <xf numFmtId="14" fontId="5" fillId="0" borderId="4" xfId="0" applyNumberFormat="1" applyFont="1" applyBorder="1" applyAlignment="1">
      <alignment vertical="center"/>
    </xf>
    <xf numFmtId="14" fontId="5" fillId="0" borderId="0" xfId="0" applyNumberFormat="1" applyFont="1" applyFill="1" applyBorder="1" applyAlignment="1">
      <alignment horizontal="center" vertical="center"/>
    </xf>
    <xf numFmtId="14" fontId="5" fillId="0" borderId="0" xfId="0" applyNumberFormat="1" applyFont="1" applyBorder="1" applyAlignment="1">
      <alignment vertical="center"/>
    </xf>
    <xf numFmtId="14" fontId="11" fillId="0" borderId="2" xfId="0" applyNumberFormat="1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0" fillId="2" borderId="21" xfId="0" applyFont="1" applyFill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5" fillId="0" borderId="16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10" fillId="0" borderId="11" xfId="0" applyFont="1" applyBorder="1" applyAlignment="1">
      <alignment vertical="center"/>
    </xf>
    <xf numFmtId="164" fontId="16" fillId="0" borderId="18" xfId="0" applyNumberFormat="1" applyFont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164" fontId="16" fillId="0" borderId="19" xfId="0" applyNumberFormat="1" applyFont="1" applyBorder="1" applyAlignment="1">
      <alignment horizontal="right" vertical="center"/>
    </xf>
    <xf numFmtId="165" fontId="16" fillId="0" borderId="18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14" fontId="11" fillId="0" borderId="4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left" vertical="center"/>
    </xf>
    <xf numFmtId="49" fontId="11" fillId="0" borderId="4" xfId="2" applyNumberFormat="1" applyFont="1" applyBorder="1" applyAlignment="1">
      <alignment vertical="center"/>
    </xf>
    <xf numFmtId="9" fontId="11" fillId="0" borderId="4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right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166" fontId="20" fillId="0" borderId="29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13" xfId="0" applyFont="1" applyBorder="1" applyAlignment="1">
      <alignment horizontal="left" vertical="center"/>
    </xf>
    <xf numFmtId="0" fontId="10" fillId="0" borderId="15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14" fontId="11" fillId="0" borderId="4" xfId="0" applyNumberFormat="1" applyFont="1" applyBorder="1" applyAlignment="1">
      <alignment vertical="center"/>
    </xf>
    <xf numFmtId="14" fontId="11" fillId="0" borderId="4" xfId="0" applyNumberFormat="1" applyFont="1" applyBorder="1" applyAlignment="1">
      <alignment horizontal="right" vertical="center"/>
    </xf>
    <xf numFmtId="0" fontId="10" fillId="0" borderId="17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vertical="center"/>
    </xf>
    <xf numFmtId="0" fontId="6" fillId="2" borderId="34" xfId="3" applyFont="1" applyFill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166" fontId="5" fillId="0" borderId="39" xfId="0" applyNumberFormat="1" applyFont="1" applyBorder="1" applyAlignment="1">
      <alignment horizontal="center" vertical="center"/>
    </xf>
    <xf numFmtId="166" fontId="21" fillId="0" borderId="39" xfId="0" applyNumberFormat="1" applyFont="1" applyBorder="1" applyAlignment="1">
      <alignment horizontal="center" vertical="center"/>
    </xf>
    <xf numFmtId="167" fontId="5" fillId="0" borderId="39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 wrapText="1"/>
    </xf>
    <xf numFmtId="166" fontId="23" fillId="0" borderId="43" xfId="8" applyNumberFormat="1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166" fontId="22" fillId="0" borderId="39" xfId="8" applyNumberFormat="1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164" fontId="16" fillId="0" borderId="3" xfId="0" applyNumberFormat="1" applyFont="1" applyBorder="1" applyAlignment="1">
      <alignment vertical="center"/>
    </xf>
    <xf numFmtId="164" fontId="16" fillId="0" borderId="4" xfId="0" applyNumberFormat="1" applyFont="1" applyBorder="1" applyAlignment="1">
      <alignment vertical="center"/>
    </xf>
    <xf numFmtId="164" fontId="16" fillId="0" borderId="20" xfId="0" applyNumberFormat="1" applyFont="1" applyBorder="1" applyAlignment="1">
      <alignment vertical="center"/>
    </xf>
    <xf numFmtId="49" fontId="16" fillId="0" borderId="18" xfId="0" applyNumberFormat="1" applyFont="1" applyBorder="1" applyAlignment="1">
      <alignment horizontal="right" vertical="center"/>
    </xf>
    <xf numFmtId="166" fontId="19" fillId="0" borderId="30" xfId="0" applyNumberFormat="1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6" fillId="2" borderId="25" xfId="3" applyFont="1" applyFill="1" applyBorder="1" applyAlignment="1">
      <alignment horizontal="center" vertical="center" wrapText="1"/>
    </xf>
    <xf numFmtId="0" fontId="6" fillId="2" borderId="29" xfId="3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14" fontId="6" fillId="2" borderId="25" xfId="3" applyNumberFormat="1" applyFont="1" applyFill="1" applyBorder="1" applyAlignment="1">
      <alignment horizontal="center" vertical="center" wrapText="1"/>
    </xf>
    <xf numFmtId="14" fontId="6" fillId="2" borderId="29" xfId="3" applyNumberFormat="1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64" fontId="16" fillId="0" borderId="3" xfId="0" applyNumberFormat="1" applyFont="1" applyBorder="1" applyAlignment="1">
      <alignment horizontal="left" vertical="center"/>
    </xf>
    <xf numFmtId="164" fontId="16" fillId="0" borderId="4" xfId="0" applyNumberFormat="1" applyFont="1" applyBorder="1" applyAlignment="1">
      <alignment horizontal="left" vertical="center"/>
    </xf>
    <xf numFmtId="164" fontId="16" fillId="0" borderId="16" xfId="0" applyNumberFormat="1" applyFont="1" applyBorder="1" applyAlignment="1">
      <alignment horizontal="left" vertical="center"/>
    </xf>
    <xf numFmtId="164" fontId="16" fillId="0" borderId="20" xfId="0" applyNumberFormat="1" applyFont="1" applyBorder="1" applyAlignment="1">
      <alignment horizontal="left" vertical="center"/>
    </xf>
    <xf numFmtId="164" fontId="16" fillId="0" borderId="18" xfId="0" applyNumberFormat="1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2" fontId="6" fillId="2" borderId="25" xfId="3" applyNumberFormat="1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2" borderId="36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/>
    </xf>
    <xf numFmtId="0" fontId="6" fillId="2" borderId="34" xfId="3" applyFont="1" applyFill="1" applyBorder="1" applyAlignment="1">
      <alignment horizontal="center" vertical="center" wrapText="1"/>
    </xf>
    <xf numFmtId="14" fontId="6" fillId="2" borderId="31" xfId="3" applyNumberFormat="1" applyFont="1" applyFill="1" applyBorder="1" applyAlignment="1">
      <alignment horizontal="center" vertical="center" wrapText="1"/>
    </xf>
    <xf numFmtId="14" fontId="6" fillId="2" borderId="35" xfId="3" applyNumberFormat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2" fontId="6" fillId="2" borderId="34" xfId="3" applyNumberFormat="1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21" fillId="3" borderId="29" xfId="0" applyFont="1" applyFill="1" applyBorder="1" applyAlignment="1">
      <alignment horizontal="center" vertical="center"/>
    </xf>
    <xf numFmtId="14" fontId="21" fillId="3" borderId="29" xfId="0" applyNumberFormat="1" applyFont="1" applyFill="1" applyBorder="1" applyAlignment="1">
      <alignment horizontal="center" vertical="center"/>
    </xf>
    <xf numFmtId="0" fontId="21" fillId="3" borderId="29" xfId="0" applyNumberFormat="1" applyFont="1" applyFill="1" applyBorder="1" applyAlignment="1">
      <alignment horizontal="center" vertical="center"/>
    </xf>
    <xf numFmtId="167" fontId="25" fillId="0" borderId="29" xfId="0" applyNumberFormat="1" applyFont="1" applyBorder="1" applyAlignment="1">
      <alignment horizontal="center" vertical="center"/>
    </xf>
    <xf numFmtId="0" fontId="25" fillId="3" borderId="29" xfId="0" applyFont="1" applyFill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49" fontId="25" fillId="3" borderId="29" xfId="0" applyNumberFormat="1" applyFont="1" applyFill="1" applyBorder="1" applyAlignment="1">
      <alignment horizontal="center" vertical="center"/>
    </xf>
    <xf numFmtId="2" fontId="5" fillId="0" borderId="39" xfId="0" applyNumberFormat="1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3" borderId="34" xfId="0" applyFont="1" applyFill="1" applyBorder="1" applyAlignment="1">
      <alignment horizontal="center" vertical="center"/>
    </xf>
    <xf numFmtId="0" fontId="21" fillId="3" borderId="34" xfId="0" applyNumberFormat="1" applyFont="1" applyFill="1" applyBorder="1" applyAlignment="1">
      <alignment horizontal="center" vertical="center"/>
    </xf>
    <xf numFmtId="14" fontId="21" fillId="3" borderId="34" xfId="0" applyNumberFormat="1" applyFont="1" applyFill="1" applyBorder="1" applyAlignment="1">
      <alignment horizontal="center" vertical="center"/>
    </xf>
    <xf numFmtId="0" fontId="21" fillId="3" borderId="38" xfId="0" applyFont="1" applyFill="1" applyBorder="1" applyAlignment="1">
      <alignment horizontal="center" vertical="center"/>
    </xf>
    <xf numFmtId="14" fontId="21" fillId="3" borderId="38" xfId="0" applyNumberFormat="1" applyFont="1" applyFill="1" applyBorder="1" applyAlignment="1">
      <alignment horizontal="center" vertical="center"/>
    </xf>
    <xf numFmtId="49" fontId="21" fillId="0" borderId="29" xfId="0" applyNumberFormat="1" applyFont="1" applyBorder="1" applyAlignment="1">
      <alignment horizontal="center" vertical="center"/>
    </xf>
    <xf numFmtId="49" fontId="21" fillId="3" borderId="29" xfId="0" applyNumberFormat="1" applyFont="1" applyFill="1" applyBorder="1" applyAlignment="1">
      <alignment horizontal="center" vertical="center"/>
    </xf>
    <xf numFmtId="0" fontId="21" fillId="3" borderId="38" xfId="0" applyNumberFormat="1" applyFont="1" applyFill="1" applyBorder="1" applyAlignment="1">
      <alignment horizontal="center" vertical="center"/>
    </xf>
  </cellXfs>
  <cellStyles count="9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_1" xfId="8"/>
    <cellStyle name="Обычный_Стартовый протокол Смирнов_20101106_Results" xfId="3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76198</xdr:colOff>
      <xdr:row>0</xdr:row>
      <xdr:rowOff>32656</xdr:rowOff>
    </xdr:from>
    <xdr:to>
      <xdr:col>1</xdr:col>
      <xdr:colOff>408215</xdr:colOff>
      <xdr:row>3</xdr:row>
      <xdr:rowOff>39835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74F09C4B-B1D6-4D93-B58D-4D87CB69658B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8" y="32656"/>
          <a:ext cx="812077" cy="807279"/>
        </a:xfrm>
        <a:prstGeom prst="rect">
          <a:avLst/>
        </a:prstGeom>
      </xdr:spPr>
    </xdr:pic>
    <xdr:clientData/>
  </xdr:twoCellAnchor>
  <xdr:twoCellAnchor editAs="oneCell">
    <xdr:from>
      <xdr:col>2</xdr:col>
      <xdr:colOff>58678</xdr:colOff>
      <xdr:row>0</xdr:row>
      <xdr:rowOff>70955</xdr:rowOff>
    </xdr:from>
    <xdr:to>
      <xdr:col>3</xdr:col>
      <xdr:colOff>371732</xdr:colOff>
      <xdr:row>3</xdr:row>
      <xdr:rowOff>26425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42F50BCD-01F9-4DAB-8C67-CCCFF03C441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2138" y="70955"/>
          <a:ext cx="1166494" cy="755570"/>
        </a:xfrm>
        <a:prstGeom prst="rect">
          <a:avLst/>
        </a:prstGeom>
      </xdr:spPr>
    </xdr:pic>
    <xdr:clientData/>
  </xdr:twoCellAnchor>
  <xdr:twoCellAnchor editAs="oneCell">
    <xdr:from>
      <xdr:col>8</xdr:col>
      <xdr:colOff>33128</xdr:colOff>
      <xdr:row>0</xdr:row>
      <xdr:rowOff>143565</xdr:rowOff>
    </xdr:from>
    <xdr:to>
      <xdr:col>8</xdr:col>
      <xdr:colOff>1546085</xdr:colOff>
      <xdr:row>3</xdr:row>
      <xdr:rowOff>11044</xdr:rowOff>
    </xdr:to>
    <xdr:grpSp>
      <xdr:nvGrpSpPr>
        <xdr:cNvPr id="4" name="Group 13">
          <a:extLst>
            <a:ext uri="{FF2B5EF4-FFF2-40B4-BE49-F238E27FC236}">
              <a16:creationId xmlns:a16="http://schemas.microsoft.com/office/drawing/2014/main" id="{58757440-16F5-4B62-8267-F4557A0DEA4D}"/>
            </a:ext>
          </a:extLst>
        </xdr:cNvPr>
        <xdr:cNvGrpSpPr/>
      </xdr:nvGrpSpPr>
      <xdr:grpSpPr>
        <a:xfrm>
          <a:off x="8812693" y="143565"/>
          <a:ext cx="1512957" cy="654327"/>
          <a:chOff x="0" y="0"/>
          <a:chExt cx="771525" cy="423545"/>
        </a:xfrm>
      </xdr:grpSpPr>
      <xdr:pic>
        <xdr:nvPicPr>
          <xdr:cNvPr id="5" name="image1.jpeg">
            <a:extLst>
              <a:ext uri="{FF2B5EF4-FFF2-40B4-BE49-F238E27FC236}">
                <a16:creationId xmlns:a16="http://schemas.microsoft.com/office/drawing/2014/main" id="{E0E16B05-4E66-48B5-AFD2-EF8DF4102A9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361213" cy="423341"/>
          </a:xfrm>
          <a:prstGeom prst="rect">
            <a:avLst/>
          </a:prstGeom>
        </xdr:spPr>
      </xdr:pic>
      <xdr:pic>
        <xdr:nvPicPr>
          <xdr:cNvPr id="6" name="image2.jpeg">
            <a:extLst>
              <a:ext uri="{FF2B5EF4-FFF2-40B4-BE49-F238E27FC236}">
                <a16:creationId xmlns:a16="http://schemas.microsoft.com/office/drawing/2014/main" id="{E10B7F78-91AF-4424-9FC1-B98483E2DE9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75158" y="31623"/>
            <a:ext cx="396227" cy="370001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76198</xdr:colOff>
      <xdr:row>0</xdr:row>
      <xdr:rowOff>32656</xdr:rowOff>
    </xdr:from>
    <xdr:to>
      <xdr:col>1</xdr:col>
      <xdr:colOff>408215</xdr:colOff>
      <xdr:row>3</xdr:row>
      <xdr:rowOff>39835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262078DA-D445-4CE9-B746-840C96F1660E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8" y="32656"/>
          <a:ext cx="812077" cy="807279"/>
        </a:xfrm>
        <a:prstGeom prst="rect">
          <a:avLst/>
        </a:prstGeom>
      </xdr:spPr>
    </xdr:pic>
    <xdr:clientData/>
  </xdr:twoCellAnchor>
  <xdr:twoCellAnchor editAs="oneCell">
    <xdr:from>
      <xdr:col>2</xdr:col>
      <xdr:colOff>58678</xdr:colOff>
      <xdr:row>0</xdr:row>
      <xdr:rowOff>70955</xdr:rowOff>
    </xdr:from>
    <xdr:to>
      <xdr:col>3</xdr:col>
      <xdr:colOff>371732</xdr:colOff>
      <xdr:row>3</xdr:row>
      <xdr:rowOff>26425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826D4798-70E2-4430-892C-FD08252A041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2138" y="70955"/>
          <a:ext cx="1166494" cy="755570"/>
        </a:xfrm>
        <a:prstGeom prst="rect">
          <a:avLst/>
        </a:prstGeom>
      </xdr:spPr>
    </xdr:pic>
    <xdr:clientData/>
  </xdr:twoCellAnchor>
  <xdr:twoCellAnchor editAs="oneCell">
    <xdr:from>
      <xdr:col>8</xdr:col>
      <xdr:colOff>33128</xdr:colOff>
      <xdr:row>0</xdr:row>
      <xdr:rowOff>143565</xdr:rowOff>
    </xdr:from>
    <xdr:to>
      <xdr:col>8</xdr:col>
      <xdr:colOff>1546085</xdr:colOff>
      <xdr:row>3</xdr:row>
      <xdr:rowOff>11044</xdr:rowOff>
    </xdr:to>
    <xdr:grpSp>
      <xdr:nvGrpSpPr>
        <xdr:cNvPr id="4" name="Group 13">
          <a:extLst>
            <a:ext uri="{FF2B5EF4-FFF2-40B4-BE49-F238E27FC236}">
              <a16:creationId xmlns:a16="http://schemas.microsoft.com/office/drawing/2014/main" id="{6EF2542E-91FA-40D3-A7B0-6D8FB10A41D3}"/>
            </a:ext>
          </a:extLst>
        </xdr:cNvPr>
        <xdr:cNvGrpSpPr/>
      </xdr:nvGrpSpPr>
      <xdr:grpSpPr>
        <a:xfrm>
          <a:off x="8827878" y="143565"/>
          <a:ext cx="1512957" cy="661229"/>
          <a:chOff x="0" y="0"/>
          <a:chExt cx="771525" cy="423545"/>
        </a:xfrm>
      </xdr:grpSpPr>
      <xdr:pic>
        <xdr:nvPicPr>
          <xdr:cNvPr id="5" name="image1.jpeg">
            <a:extLst>
              <a:ext uri="{FF2B5EF4-FFF2-40B4-BE49-F238E27FC236}">
                <a16:creationId xmlns:a16="http://schemas.microsoft.com/office/drawing/2014/main" id="{A5B77EE6-7C5C-4328-BDF9-42C234CCBA9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361213" cy="423341"/>
          </a:xfrm>
          <a:prstGeom prst="rect">
            <a:avLst/>
          </a:prstGeom>
        </xdr:spPr>
      </xdr:pic>
      <xdr:pic>
        <xdr:nvPicPr>
          <xdr:cNvPr id="6" name="image2.jpeg">
            <a:extLst>
              <a:ext uri="{FF2B5EF4-FFF2-40B4-BE49-F238E27FC236}">
                <a16:creationId xmlns:a16="http://schemas.microsoft.com/office/drawing/2014/main" id="{FD46A35D-C279-49C8-B294-48A1D0151A6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75158" y="31623"/>
            <a:ext cx="396227" cy="370001"/>
          </a:xfrm>
          <a:prstGeom prst="rect">
            <a:avLst/>
          </a:prstGeom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76198</xdr:colOff>
      <xdr:row>0</xdr:row>
      <xdr:rowOff>32656</xdr:rowOff>
    </xdr:from>
    <xdr:to>
      <xdr:col>1</xdr:col>
      <xdr:colOff>417740</xdr:colOff>
      <xdr:row>5</xdr:row>
      <xdr:rowOff>30310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262078DA-D445-4CE9-B746-840C96F1660E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8" y="32656"/>
          <a:ext cx="798742" cy="807279"/>
        </a:xfrm>
        <a:prstGeom prst="rect">
          <a:avLst/>
        </a:prstGeom>
      </xdr:spPr>
    </xdr:pic>
    <xdr:clientData/>
  </xdr:twoCellAnchor>
  <xdr:twoCellAnchor editAs="oneCell">
    <xdr:from>
      <xdr:col>2</xdr:col>
      <xdr:colOff>58678</xdr:colOff>
      <xdr:row>0</xdr:row>
      <xdr:rowOff>70955</xdr:rowOff>
    </xdr:from>
    <xdr:to>
      <xdr:col>3</xdr:col>
      <xdr:colOff>381257</xdr:colOff>
      <xdr:row>5</xdr:row>
      <xdr:rowOff>16900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826D4798-70E2-4430-892C-FD08252A041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9753" y="70955"/>
          <a:ext cx="1141729" cy="755570"/>
        </a:xfrm>
        <a:prstGeom prst="rect">
          <a:avLst/>
        </a:prstGeom>
      </xdr:spPr>
    </xdr:pic>
    <xdr:clientData/>
  </xdr:twoCellAnchor>
  <xdr:twoCellAnchor editAs="oneCell">
    <xdr:from>
      <xdr:col>8</xdr:col>
      <xdr:colOff>33128</xdr:colOff>
      <xdr:row>0</xdr:row>
      <xdr:rowOff>143565</xdr:rowOff>
    </xdr:from>
    <xdr:to>
      <xdr:col>8</xdr:col>
      <xdr:colOff>1565135</xdr:colOff>
      <xdr:row>5</xdr:row>
      <xdr:rowOff>1519</xdr:rowOff>
    </xdr:to>
    <xdr:grpSp>
      <xdr:nvGrpSpPr>
        <xdr:cNvPr id="4" name="Group 13">
          <a:extLst>
            <a:ext uri="{FF2B5EF4-FFF2-40B4-BE49-F238E27FC236}">
              <a16:creationId xmlns:a16="http://schemas.microsoft.com/office/drawing/2014/main" id="{6EF2542E-91FA-40D3-A7B0-6D8FB10A41D3}"/>
            </a:ext>
          </a:extLst>
        </xdr:cNvPr>
        <xdr:cNvGrpSpPr/>
      </xdr:nvGrpSpPr>
      <xdr:grpSpPr>
        <a:xfrm>
          <a:off x="8812003" y="143565"/>
          <a:ext cx="1532007" cy="1096204"/>
          <a:chOff x="0" y="0"/>
          <a:chExt cx="771525" cy="423545"/>
        </a:xfrm>
      </xdr:grpSpPr>
      <xdr:pic>
        <xdr:nvPicPr>
          <xdr:cNvPr id="5" name="image1.jpeg">
            <a:extLst>
              <a:ext uri="{FF2B5EF4-FFF2-40B4-BE49-F238E27FC236}">
                <a16:creationId xmlns:a16="http://schemas.microsoft.com/office/drawing/2014/main" id="{A5B77EE6-7C5C-4328-BDF9-42C234CCBA9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361213" cy="423341"/>
          </a:xfrm>
          <a:prstGeom prst="rect">
            <a:avLst/>
          </a:prstGeom>
        </xdr:spPr>
      </xdr:pic>
      <xdr:pic>
        <xdr:nvPicPr>
          <xdr:cNvPr id="6" name="image2.jpeg">
            <a:extLst>
              <a:ext uri="{FF2B5EF4-FFF2-40B4-BE49-F238E27FC236}">
                <a16:creationId xmlns:a16="http://schemas.microsoft.com/office/drawing/2014/main" id="{FD46A35D-C279-49C8-B294-48A1D0151A6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75158" y="31623"/>
            <a:ext cx="396227" cy="370001"/>
          </a:xfrm>
          <a:prstGeom prst="rect">
            <a:avLst/>
          </a:prstGeom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187322</xdr:colOff>
      <xdr:row>0</xdr:row>
      <xdr:rowOff>159656</xdr:rowOff>
    </xdr:from>
    <xdr:to>
      <xdr:col>2</xdr:col>
      <xdr:colOff>349250</xdr:colOff>
      <xdr:row>6</xdr:row>
      <xdr:rowOff>63500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262078DA-D445-4CE9-B746-840C96F1660E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322" y="159656"/>
          <a:ext cx="1130303" cy="1396094"/>
        </a:xfrm>
        <a:prstGeom prst="rect">
          <a:avLst/>
        </a:prstGeom>
      </xdr:spPr>
    </xdr:pic>
    <xdr:clientData/>
  </xdr:twoCellAnchor>
  <xdr:twoCellAnchor editAs="oneCell">
    <xdr:from>
      <xdr:col>2</xdr:col>
      <xdr:colOff>312677</xdr:colOff>
      <xdr:row>0</xdr:row>
      <xdr:rowOff>229705</xdr:rowOff>
    </xdr:from>
    <xdr:to>
      <xdr:col>3</xdr:col>
      <xdr:colOff>603250</xdr:colOff>
      <xdr:row>6</xdr:row>
      <xdr:rowOff>63500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826D4798-70E2-4430-892C-FD08252A041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1052" y="229705"/>
          <a:ext cx="1116073" cy="1326045"/>
        </a:xfrm>
        <a:prstGeom prst="rect">
          <a:avLst/>
        </a:prstGeom>
      </xdr:spPr>
    </xdr:pic>
    <xdr:clientData/>
  </xdr:twoCellAnchor>
  <xdr:twoCellAnchor editAs="oneCell">
    <xdr:from>
      <xdr:col>7</xdr:col>
      <xdr:colOff>1333500</xdr:colOff>
      <xdr:row>0</xdr:row>
      <xdr:rowOff>191190</xdr:rowOff>
    </xdr:from>
    <xdr:to>
      <xdr:col>8</xdr:col>
      <xdr:colOff>1476375</xdr:colOff>
      <xdr:row>6</xdr:row>
      <xdr:rowOff>111125</xdr:rowOff>
    </xdr:to>
    <xdr:grpSp>
      <xdr:nvGrpSpPr>
        <xdr:cNvPr id="4" name="Group 13">
          <a:extLst>
            <a:ext uri="{FF2B5EF4-FFF2-40B4-BE49-F238E27FC236}">
              <a16:creationId xmlns:a16="http://schemas.microsoft.com/office/drawing/2014/main" id="{6EF2542E-91FA-40D3-A7B0-6D8FB10A41D3}"/>
            </a:ext>
          </a:extLst>
        </xdr:cNvPr>
        <xdr:cNvGrpSpPr/>
      </xdr:nvGrpSpPr>
      <xdr:grpSpPr>
        <a:xfrm>
          <a:off x="8334375" y="191190"/>
          <a:ext cx="1920875" cy="1412185"/>
          <a:chOff x="0" y="0"/>
          <a:chExt cx="771525" cy="423545"/>
        </a:xfrm>
      </xdr:grpSpPr>
      <xdr:pic>
        <xdr:nvPicPr>
          <xdr:cNvPr id="5" name="image1.jpeg">
            <a:extLst>
              <a:ext uri="{FF2B5EF4-FFF2-40B4-BE49-F238E27FC236}">
                <a16:creationId xmlns:a16="http://schemas.microsoft.com/office/drawing/2014/main" id="{A5B77EE6-7C5C-4328-BDF9-42C234CCBA9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361213" cy="423341"/>
          </a:xfrm>
          <a:prstGeom prst="rect">
            <a:avLst/>
          </a:prstGeom>
        </xdr:spPr>
      </xdr:pic>
      <xdr:pic>
        <xdr:nvPicPr>
          <xdr:cNvPr id="6" name="image2.jpeg">
            <a:extLst>
              <a:ext uri="{FF2B5EF4-FFF2-40B4-BE49-F238E27FC236}">
                <a16:creationId xmlns:a16="http://schemas.microsoft.com/office/drawing/2014/main" id="{FD46A35D-C279-49C8-B294-48A1D0151A6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75158" y="31623"/>
            <a:ext cx="396227" cy="370001"/>
          </a:xfrm>
          <a:prstGeom prst="rect">
            <a:avLst/>
          </a:prstGeom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76198</xdr:colOff>
      <xdr:row>0</xdr:row>
      <xdr:rowOff>32656</xdr:rowOff>
    </xdr:from>
    <xdr:to>
      <xdr:col>1</xdr:col>
      <xdr:colOff>431075</xdr:colOff>
      <xdr:row>3</xdr:row>
      <xdr:rowOff>138895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7AD1F46A-3F1B-4D4A-9A3E-438B2AB98112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8" y="32656"/>
          <a:ext cx="812077" cy="807279"/>
        </a:xfrm>
        <a:prstGeom prst="rect">
          <a:avLst/>
        </a:prstGeom>
      </xdr:spPr>
    </xdr:pic>
    <xdr:clientData/>
  </xdr:twoCellAnchor>
  <xdr:twoCellAnchor editAs="oneCell">
    <xdr:from>
      <xdr:col>2</xdr:col>
      <xdr:colOff>58678</xdr:colOff>
      <xdr:row>0</xdr:row>
      <xdr:rowOff>70955</xdr:rowOff>
    </xdr:from>
    <xdr:to>
      <xdr:col>3</xdr:col>
      <xdr:colOff>385242</xdr:colOff>
      <xdr:row>3</xdr:row>
      <xdr:rowOff>125485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330548C3-D627-4461-A56D-38C18DC9A7F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2138" y="70955"/>
          <a:ext cx="1172384" cy="755570"/>
        </a:xfrm>
        <a:prstGeom prst="rect">
          <a:avLst/>
        </a:prstGeom>
      </xdr:spPr>
    </xdr:pic>
    <xdr:clientData/>
  </xdr:twoCellAnchor>
  <xdr:twoCellAnchor editAs="oneCell">
    <xdr:from>
      <xdr:col>11</xdr:col>
      <xdr:colOff>166077</xdr:colOff>
      <xdr:row>0</xdr:row>
      <xdr:rowOff>87923</xdr:rowOff>
    </xdr:from>
    <xdr:to>
      <xdr:col>12</xdr:col>
      <xdr:colOff>770494</xdr:colOff>
      <xdr:row>2</xdr:row>
      <xdr:rowOff>222994</xdr:rowOff>
    </xdr:to>
    <xdr:grpSp>
      <xdr:nvGrpSpPr>
        <xdr:cNvPr id="5" name="Group 13">
          <a:extLst>
            <a:ext uri="{FF2B5EF4-FFF2-40B4-BE49-F238E27FC236}">
              <a16:creationId xmlns:a16="http://schemas.microsoft.com/office/drawing/2014/main" id="{3315DC60-B88B-4565-9560-05CF3AFA4F07}"/>
            </a:ext>
          </a:extLst>
        </xdr:cNvPr>
        <xdr:cNvGrpSpPr/>
      </xdr:nvGrpSpPr>
      <xdr:grpSpPr>
        <a:xfrm>
          <a:off x="9929202" y="87923"/>
          <a:ext cx="1493417" cy="674821"/>
          <a:chOff x="0" y="0"/>
          <a:chExt cx="771525" cy="423545"/>
        </a:xfrm>
      </xdr:grpSpPr>
      <xdr:pic>
        <xdr:nvPicPr>
          <xdr:cNvPr id="6" name="image1.jpeg">
            <a:extLst>
              <a:ext uri="{FF2B5EF4-FFF2-40B4-BE49-F238E27FC236}">
                <a16:creationId xmlns:a16="http://schemas.microsoft.com/office/drawing/2014/main" id="{4AB4E821-FEA4-4DFC-9BD3-F762A668EC1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361213" cy="423341"/>
          </a:xfrm>
          <a:prstGeom prst="rect">
            <a:avLst/>
          </a:prstGeom>
        </xdr:spPr>
      </xdr:pic>
      <xdr:pic>
        <xdr:nvPicPr>
          <xdr:cNvPr id="7" name="image2.jpeg">
            <a:extLst>
              <a:ext uri="{FF2B5EF4-FFF2-40B4-BE49-F238E27FC236}">
                <a16:creationId xmlns:a16="http://schemas.microsoft.com/office/drawing/2014/main" id="{837D506F-0287-4D36-87A9-BD990D20277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75158" y="31623"/>
            <a:ext cx="396227" cy="370001"/>
          </a:xfrm>
          <a:prstGeom prst="rect">
            <a:avLst/>
          </a:prstGeom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77;&#1088;&#1074;&#1077;&#1085;&#1089;&#1090;&#1074;&#1086;%20&#1056;&#1086;&#1089;&#1089;&#1080;&#1080;%2029.06%20-02.07.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Список участников ПР"/>
      <sheetName val="Список участников ВС"/>
      <sheetName val="Дев 200 мсх"/>
      <sheetName val="Юн 200 м сх"/>
      <sheetName val="Спринт Дев"/>
      <sheetName val="Спринт Юн"/>
      <sheetName val="СПРИНТ Ит Дев"/>
      <sheetName val="Спринт Ит Юн"/>
      <sheetName val="Дев Скретч"/>
      <sheetName val="Квал 1 Юн Скретч"/>
      <sheetName val="Квал 2 Юн Скретч"/>
      <sheetName val="Юн Скретч"/>
      <sheetName val="Дев КГП Квал"/>
      <sheetName val="Дев ПГП финал"/>
      <sheetName val="Юн ПГП Квал 4 км"/>
      <sheetName val="Юн ПГП Финал 4 км"/>
      <sheetName val="Дев Кейрин"/>
      <sheetName val="Дев Кейрин Финал"/>
      <sheetName val="Юн Кейрин"/>
      <sheetName val="Юн Кейрин Финал"/>
    </sheetNames>
    <sheetDataSet>
      <sheetData sheetId="0">
        <row r="1">
          <cell r="A1">
            <v>1</v>
          </cell>
          <cell r="B1">
            <v>10090059834</v>
          </cell>
          <cell r="C1" t="str">
            <v xml:space="preserve">КИРИЛЬЦЕВ Тимур </v>
          </cell>
          <cell r="D1">
            <v>39363</v>
          </cell>
          <cell r="E1" t="str">
            <v>КМС</v>
          </cell>
          <cell r="F1" t="str">
            <v>Москва</v>
          </cell>
        </row>
        <row r="2">
          <cell r="A2">
            <v>2</v>
          </cell>
          <cell r="B2">
            <v>10130333830</v>
          </cell>
          <cell r="C2" t="str">
            <v xml:space="preserve">ЛАПШИН Никита </v>
          </cell>
          <cell r="D2">
            <v>39249</v>
          </cell>
          <cell r="E2" t="str">
            <v>3</v>
          </cell>
          <cell r="F2" t="str">
            <v>Москва</v>
          </cell>
        </row>
        <row r="3">
          <cell r="A3">
            <v>3</v>
          </cell>
          <cell r="B3">
            <v>10120491562</v>
          </cell>
          <cell r="C3" t="str">
            <v xml:space="preserve">БУСЛАЕВ Артем </v>
          </cell>
          <cell r="D3">
            <v>39238</v>
          </cell>
          <cell r="E3" t="str">
            <v>1</v>
          </cell>
          <cell r="F3" t="str">
            <v>Москва</v>
          </cell>
        </row>
        <row r="4">
          <cell r="A4">
            <v>4</v>
          </cell>
          <cell r="B4">
            <v>10112680941</v>
          </cell>
          <cell r="C4" t="str">
            <v xml:space="preserve">ГРИГОРЬЕВ Сократ </v>
          </cell>
          <cell r="D4">
            <v>39226</v>
          </cell>
          <cell r="E4" t="str">
            <v>1</v>
          </cell>
          <cell r="F4" t="str">
            <v>Москва</v>
          </cell>
        </row>
        <row r="5">
          <cell r="A5">
            <v>5</v>
          </cell>
          <cell r="B5">
            <v>10123421871</v>
          </cell>
          <cell r="C5" t="str">
            <v xml:space="preserve">БОГОМОЛОВ Кирилл </v>
          </cell>
          <cell r="D5">
            <v>39107</v>
          </cell>
          <cell r="E5" t="str">
            <v>2</v>
          </cell>
          <cell r="F5" t="str">
            <v>Москва</v>
          </cell>
        </row>
        <row r="6">
          <cell r="A6">
            <v>6</v>
          </cell>
          <cell r="B6">
            <v>10099853905</v>
          </cell>
          <cell r="C6" t="str">
            <v xml:space="preserve">ВАСИЛЬЕВ Тимофей </v>
          </cell>
          <cell r="D6">
            <v>39183</v>
          </cell>
          <cell r="E6" t="str">
            <v>1</v>
          </cell>
          <cell r="F6" t="str">
            <v>Москва</v>
          </cell>
        </row>
        <row r="7">
          <cell r="A7">
            <v>7</v>
          </cell>
          <cell r="C7" t="str">
            <v>КОЗИН Петр</v>
          </cell>
          <cell r="D7">
            <v>40379</v>
          </cell>
          <cell r="E7" t="str">
            <v>3</v>
          </cell>
          <cell r="F7" t="str">
            <v>Москва</v>
          </cell>
        </row>
        <row r="8">
          <cell r="A8">
            <v>8</v>
          </cell>
          <cell r="B8">
            <v>10132957981</v>
          </cell>
          <cell r="C8" t="str">
            <v xml:space="preserve">АБРАМЕНКОВ Илья </v>
          </cell>
          <cell r="D8">
            <v>39548</v>
          </cell>
          <cell r="E8" t="str">
            <v>3</v>
          </cell>
          <cell r="F8" t="str">
            <v>Москва</v>
          </cell>
        </row>
        <row r="9">
          <cell r="A9">
            <v>9</v>
          </cell>
          <cell r="B9">
            <v>10128097776</v>
          </cell>
          <cell r="C9" t="str">
            <v xml:space="preserve">БОНДАРЕНКО Александр </v>
          </cell>
          <cell r="D9">
            <v>39157</v>
          </cell>
          <cell r="E9" t="str">
            <v>КМС</v>
          </cell>
          <cell r="F9" t="str">
            <v>Москва</v>
          </cell>
        </row>
        <row r="10">
          <cell r="A10">
            <v>10</v>
          </cell>
          <cell r="B10">
            <v>10104182428</v>
          </cell>
          <cell r="C10" t="str">
            <v xml:space="preserve">ВОРГАНОВ Максим </v>
          </cell>
          <cell r="D10">
            <v>39345</v>
          </cell>
          <cell r="E10" t="str">
            <v>КМС</v>
          </cell>
          <cell r="F10" t="str">
            <v>Москва</v>
          </cell>
        </row>
        <row r="11">
          <cell r="A11">
            <v>11</v>
          </cell>
          <cell r="B11">
            <v>10127853963</v>
          </cell>
          <cell r="C11" t="str">
            <v xml:space="preserve">ВЫЧЕГЖАНИН Егор </v>
          </cell>
          <cell r="D11">
            <v>39572</v>
          </cell>
          <cell r="E11" t="str">
            <v>1</v>
          </cell>
          <cell r="F11" t="str">
            <v>Москва</v>
          </cell>
        </row>
        <row r="12">
          <cell r="A12">
            <v>12</v>
          </cell>
          <cell r="B12">
            <v>10104651866</v>
          </cell>
          <cell r="C12" t="str">
            <v xml:space="preserve">НАГОРНОВ Богдан </v>
          </cell>
          <cell r="D12">
            <v>39156</v>
          </cell>
          <cell r="E12" t="str">
            <v>КМС</v>
          </cell>
          <cell r="F12" t="str">
            <v>Москва</v>
          </cell>
        </row>
        <row r="13">
          <cell r="A13">
            <v>13</v>
          </cell>
          <cell r="B13">
            <v>10132956163</v>
          </cell>
          <cell r="C13" t="str">
            <v xml:space="preserve">САВОСТИКОВ Никита </v>
          </cell>
          <cell r="D13">
            <v>39675</v>
          </cell>
          <cell r="E13" t="str">
            <v>1</v>
          </cell>
          <cell r="F13" t="str">
            <v>Москва</v>
          </cell>
        </row>
        <row r="14">
          <cell r="A14">
            <v>14</v>
          </cell>
          <cell r="B14">
            <v>10115982577</v>
          </cell>
          <cell r="C14" t="str">
            <v xml:space="preserve">СЕРГЕЕВ Федор </v>
          </cell>
          <cell r="D14">
            <v>39313</v>
          </cell>
          <cell r="E14" t="str">
            <v>КМС</v>
          </cell>
          <cell r="F14" t="str">
            <v>Москва</v>
          </cell>
        </row>
        <row r="15">
          <cell r="A15">
            <v>15</v>
          </cell>
          <cell r="B15">
            <v>10132956365</v>
          </cell>
          <cell r="C15" t="str">
            <v xml:space="preserve">СТЕБЛЕЦОВ Владимир </v>
          </cell>
          <cell r="D15">
            <v>39710</v>
          </cell>
          <cell r="E15" t="str">
            <v>1</v>
          </cell>
          <cell r="F15" t="str">
            <v>Москва</v>
          </cell>
        </row>
        <row r="16">
          <cell r="A16">
            <v>16</v>
          </cell>
          <cell r="B16">
            <v>10107322194</v>
          </cell>
          <cell r="C16" t="str">
            <v>КИМАКОВСКИЙ Захар</v>
          </cell>
          <cell r="D16">
            <v>39113</v>
          </cell>
          <cell r="E16" t="str">
            <v>КМС</v>
          </cell>
          <cell r="F16" t="str">
            <v>Свердловская область</v>
          </cell>
        </row>
        <row r="17">
          <cell r="A17">
            <v>17</v>
          </cell>
          <cell r="B17">
            <v>10104085933</v>
          </cell>
          <cell r="C17" t="str">
            <v xml:space="preserve">ЗЕЛЕНЕВ Тимофей </v>
          </cell>
          <cell r="D17">
            <v>39106</v>
          </cell>
          <cell r="E17" t="str">
            <v>1</v>
          </cell>
          <cell r="F17" t="str">
            <v>Москва</v>
          </cell>
        </row>
        <row r="18">
          <cell r="A18">
            <v>18</v>
          </cell>
          <cell r="B18">
            <v>10104083913</v>
          </cell>
          <cell r="C18" t="str">
            <v xml:space="preserve">ВЫСОКОСОВ Александр </v>
          </cell>
          <cell r="D18">
            <v>39116</v>
          </cell>
          <cell r="E18" t="str">
            <v>1</v>
          </cell>
          <cell r="F18" t="str">
            <v>Москва</v>
          </cell>
        </row>
        <row r="19">
          <cell r="A19">
            <v>19</v>
          </cell>
          <cell r="B19">
            <v>10104081990</v>
          </cell>
          <cell r="C19" t="str">
            <v xml:space="preserve">МАСТЮГИН Максим </v>
          </cell>
          <cell r="D19">
            <v>39148</v>
          </cell>
          <cell r="E19" t="str">
            <v>1</v>
          </cell>
          <cell r="F19" t="str">
            <v>Москва</v>
          </cell>
        </row>
        <row r="20">
          <cell r="A20">
            <v>20</v>
          </cell>
          <cell r="B20">
            <v>10100460153</v>
          </cell>
          <cell r="C20" t="str">
            <v xml:space="preserve">ТОЛУБАЕВ Егор </v>
          </cell>
          <cell r="D20">
            <v>39154</v>
          </cell>
          <cell r="E20" t="str">
            <v>2</v>
          </cell>
          <cell r="F20" t="str">
            <v>Москва</v>
          </cell>
        </row>
        <row r="21">
          <cell r="A21">
            <v>21</v>
          </cell>
          <cell r="B21">
            <v>10103800488</v>
          </cell>
          <cell r="C21" t="str">
            <v xml:space="preserve">САЯПИН Даниил </v>
          </cell>
          <cell r="D21">
            <v>39163</v>
          </cell>
          <cell r="E21" t="str">
            <v>2</v>
          </cell>
          <cell r="F21" t="str">
            <v>Москва</v>
          </cell>
        </row>
        <row r="22">
          <cell r="A22">
            <v>22</v>
          </cell>
          <cell r="B22">
            <v>10130378690</v>
          </cell>
          <cell r="C22" t="str">
            <v xml:space="preserve">БАЛАБОЛИН Даниил </v>
          </cell>
          <cell r="D22">
            <v>39678</v>
          </cell>
          <cell r="E22" t="str">
            <v>3</v>
          </cell>
          <cell r="F22" t="str">
            <v>Москва</v>
          </cell>
        </row>
        <row r="23">
          <cell r="A23">
            <v>23</v>
          </cell>
          <cell r="B23">
            <v>10130180347</v>
          </cell>
          <cell r="C23" t="str">
            <v xml:space="preserve">БАШАРОВ Эльдар </v>
          </cell>
          <cell r="D23">
            <v>39353</v>
          </cell>
          <cell r="E23" t="str">
            <v>2</v>
          </cell>
          <cell r="F23" t="str">
            <v>Москва</v>
          </cell>
        </row>
        <row r="24">
          <cell r="C24" t="str">
            <v xml:space="preserve">ЗУДОЧКИН Даниил </v>
          </cell>
          <cell r="D24">
            <v>39512</v>
          </cell>
          <cell r="E24" t="str">
            <v>2</v>
          </cell>
          <cell r="F24" t="str">
            <v>Москва</v>
          </cell>
        </row>
        <row r="25">
          <cell r="A25">
            <v>24</v>
          </cell>
          <cell r="B25">
            <v>10113107135</v>
          </cell>
          <cell r="C25" t="str">
            <v xml:space="preserve">КУСКОВ Давид </v>
          </cell>
          <cell r="D25">
            <v>39483</v>
          </cell>
          <cell r="E25" t="str">
            <v>КМС</v>
          </cell>
          <cell r="F25" t="str">
            <v>Москва</v>
          </cell>
        </row>
        <row r="26">
          <cell r="B26">
            <v>10135835043</v>
          </cell>
          <cell r="C26" t="str">
            <v xml:space="preserve">МАКЕЕВ Михаил </v>
          </cell>
          <cell r="D26">
            <v>39287</v>
          </cell>
          <cell r="E26" t="str">
            <v>3</v>
          </cell>
          <cell r="F26" t="str">
            <v>Москва</v>
          </cell>
        </row>
        <row r="27">
          <cell r="A27">
            <v>25</v>
          </cell>
          <cell r="B27">
            <v>10131461050</v>
          </cell>
          <cell r="C27" t="str">
            <v xml:space="preserve">МЕТЛОВ Дмитрий </v>
          </cell>
          <cell r="D27">
            <v>39682</v>
          </cell>
          <cell r="E27" t="str">
            <v>3</v>
          </cell>
          <cell r="F27" t="str">
            <v>Москва</v>
          </cell>
        </row>
        <row r="28">
          <cell r="A28">
            <v>26</v>
          </cell>
          <cell r="B28">
            <v>10115495961</v>
          </cell>
          <cell r="C28" t="str">
            <v xml:space="preserve">НАФИКОВ Роман </v>
          </cell>
          <cell r="D28">
            <v>39575</v>
          </cell>
          <cell r="E28" t="str">
            <v>КМС</v>
          </cell>
          <cell r="F28" t="str">
            <v>Москва</v>
          </cell>
        </row>
        <row r="29">
          <cell r="A29">
            <v>27</v>
          </cell>
          <cell r="B29">
            <v>10130166910</v>
          </cell>
          <cell r="C29" t="str">
            <v xml:space="preserve">ПАЩЕНКО Дмитрий </v>
          </cell>
          <cell r="D29">
            <v>39496</v>
          </cell>
          <cell r="E29" t="str">
            <v>2</v>
          </cell>
          <cell r="F29" t="str">
            <v>Москва</v>
          </cell>
        </row>
        <row r="30">
          <cell r="A30">
            <v>28</v>
          </cell>
          <cell r="B30">
            <v>10116167281</v>
          </cell>
          <cell r="C30" t="str">
            <v xml:space="preserve">ПОЛХОНОВ Булат </v>
          </cell>
          <cell r="D30">
            <v>39712</v>
          </cell>
          <cell r="E30" t="str">
            <v>3</v>
          </cell>
          <cell r="F30" t="str">
            <v>Москва</v>
          </cell>
        </row>
        <row r="31">
          <cell r="A31">
            <v>29</v>
          </cell>
          <cell r="B31">
            <v>10135578395</v>
          </cell>
          <cell r="C31" t="str">
            <v xml:space="preserve">ПРОКОФЬЕВ Степан </v>
          </cell>
          <cell r="D31">
            <v>39548</v>
          </cell>
          <cell r="E31" t="str">
            <v>3</v>
          </cell>
          <cell r="F31" t="str">
            <v>Москва</v>
          </cell>
        </row>
        <row r="32">
          <cell r="A32">
            <v>30</v>
          </cell>
          <cell r="B32">
            <v>10104125642</v>
          </cell>
          <cell r="C32" t="str">
            <v xml:space="preserve">СУЛТАНОВ Матвей </v>
          </cell>
          <cell r="D32">
            <v>39175</v>
          </cell>
          <cell r="E32" t="str">
            <v>КМС</v>
          </cell>
          <cell r="F32" t="str">
            <v>Москва</v>
          </cell>
        </row>
        <row r="33">
          <cell r="A33">
            <v>31</v>
          </cell>
          <cell r="B33">
            <v>10130167314</v>
          </cell>
          <cell r="C33" t="str">
            <v xml:space="preserve">ТАРАСОВ Сергей </v>
          </cell>
          <cell r="D33">
            <v>39604</v>
          </cell>
          <cell r="E33" t="str">
            <v>2</v>
          </cell>
          <cell r="F33" t="str">
            <v>Москва</v>
          </cell>
        </row>
        <row r="34">
          <cell r="A34">
            <v>32</v>
          </cell>
          <cell r="B34">
            <v>10138646528</v>
          </cell>
          <cell r="C34" t="str">
            <v xml:space="preserve">ЧИКИРЕВ Константин </v>
          </cell>
          <cell r="D34">
            <v>39282</v>
          </cell>
          <cell r="E34" t="str">
            <v>2</v>
          </cell>
          <cell r="F34" t="str">
            <v>Москва</v>
          </cell>
        </row>
        <row r="35">
          <cell r="B35">
            <v>10120373344</v>
          </cell>
          <cell r="C35" t="str">
            <v xml:space="preserve">ЩЕПИЛОВ Лев </v>
          </cell>
          <cell r="D35">
            <v>39328</v>
          </cell>
          <cell r="E35" t="str">
            <v>2</v>
          </cell>
          <cell r="F35" t="str">
            <v>Москва</v>
          </cell>
        </row>
        <row r="36">
          <cell r="A36">
            <v>33</v>
          </cell>
          <cell r="B36">
            <v>10113386213</v>
          </cell>
          <cell r="C36" t="str">
            <v xml:space="preserve">БОРТНИК Иван </v>
          </cell>
          <cell r="D36">
            <v>39330</v>
          </cell>
          <cell r="E36" t="str">
            <v>КМС</v>
          </cell>
          <cell r="F36" t="str">
            <v>Москва</v>
          </cell>
        </row>
        <row r="37">
          <cell r="A37">
            <v>34</v>
          </cell>
          <cell r="B37">
            <v>10103841615</v>
          </cell>
          <cell r="C37" t="str">
            <v xml:space="preserve">КАДЕТОВ Лев </v>
          </cell>
          <cell r="D37">
            <v>39344</v>
          </cell>
          <cell r="E37" t="str">
            <v>1</v>
          </cell>
          <cell r="F37" t="str">
            <v>Москва</v>
          </cell>
        </row>
        <row r="38">
          <cell r="A38">
            <v>35</v>
          </cell>
          <cell r="B38">
            <v>10103862227</v>
          </cell>
          <cell r="C38" t="str">
            <v xml:space="preserve">МИХАЙЛОВ Андрей </v>
          </cell>
          <cell r="D38">
            <v>39350</v>
          </cell>
          <cell r="E38" t="str">
            <v>2</v>
          </cell>
          <cell r="F38" t="str">
            <v>Москва</v>
          </cell>
        </row>
        <row r="39">
          <cell r="A39">
            <v>36</v>
          </cell>
          <cell r="B39">
            <v>10129902885</v>
          </cell>
          <cell r="C39" t="str">
            <v>БОРТНИК Степан</v>
          </cell>
          <cell r="D39">
            <v>40113</v>
          </cell>
          <cell r="E39" t="str">
            <v>2</v>
          </cell>
          <cell r="F39" t="str">
            <v>Москва</v>
          </cell>
        </row>
        <row r="40">
          <cell r="A40">
            <v>37</v>
          </cell>
          <cell r="B40">
            <v>10129851355</v>
          </cell>
          <cell r="C40" t="str">
            <v>КОНОВАЛОВ Глеб</v>
          </cell>
          <cell r="D40">
            <v>39843</v>
          </cell>
          <cell r="E40" t="str">
            <v>2</v>
          </cell>
          <cell r="F40" t="str">
            <v>Москва</v>
          </cell>
        </row>
        <row r="41">
          <cell r="A41">
            <v>38</v>
          </cell>
          <cell r="B41">
            <v>10138211947</v>
          </cell>
          <cell r="C41" t="str">
            <v>КУДЕНКО Глеб</v>
          </cell>
          <cell r="D41">
            <v>40270</v>
          </cell>
          <cell r="E41" t="str">
            <v>2</v>
          </cell>
          <cell r="F41" t="str">
            <v>Москва</v>
          </cell>
        </row>
        <row r="42">
          <cell r="A42">
            <v>39</v>
          </cell>
          <cell r="B42">
            <v>10130112447</v>
          </cell>
          <cell r="C42" t="str">
            <v>КУРТАКОВ Владимир</v>
          </cell>
          <cell r="D42">
            <v>40267</v>
          </cell>
          <cell r="E42" t="str">
            <v>2</v>
          </cell>
          <cell r="F42" t="str">
            <v>Москва</v>
          </cell>
        </row>
        <row r="43">
          <cell r="A43">
            <v>40</v>
          </cell>
          <cell r="C43" t="str">
            <v>РАКОВ Леонид</v>
          </cell>
          <cell r="D43">
            <v>40323</v>
          </cell>
          <cell r="E43" t="str">
            <v>3</v>
          </cell>
          <cell r="F43" t="str">
            <v>Москва</v>
          </cell>
        </row>
        <row r="44">
          <cell r="A44">
            <v>41</v>
          </cell>
          <cell r="B44">
            <v>10129837817</v>
          </cell>
          <cell r="C44" t="str">
            <v>СИТДИКОВ Амир</v>
          </cell>
          <cell r="D44">
            <v>39858</v>
          </cell>
          <cell r="E44" t="str">
            <v>3</v>
          </cell>
          <cell r="F44" t="str">
            <v>Москва</v>
          </cell>
        </row>
        <row r="45">
          <cell r="A45">
            <v>42</v>
          </cell>
          <cell r="B45">
            <v>10138759086</v>
          </cell>
          <cell r="C45" t="str">
            <v>СУШКО Илья</v>
          </cell>
          <cell r="D45">
            <v>39814</v>
          </cell>
          <cell r="E45" t="str">
            <v>2</v>
          </cell>
          <cell r="F45" t="str">
            <v>Москва</v>
          </cell>
        </row>
        <row r="46">
          <cell r="A46">
            <v>43</v>
          </cell>
          <cell r="B46">
            <v>10130119117</v>
          </cell>
          <cell r="C46" t="str">
            <v>ЧЕЧЕЛЬ  Егор</v>
          </cell>
          <cell r="D46">
            <v>39844</v>
          </cell>
          <cell r="E46" t="str">
            <v>3</v>
          </cell>
          <cell r="F46" t="str">
            <v>Москва</v>
          </cell>
        </row>
        <row r="47">
          <cell r="A47">
            <v>44</v>
          </cell>
          <cell r="B47">
            <v>10142216936</v>
          </cell>
          <cell r="C47" t="str">
            <v>МОКЕЕВ Захар</v>
          </cell>
          <cell r="D47">
            <v>39466</v>
          </cell>
          <cell r="E47" t="str">
            <v>1</v>
          </cell>
          <cell r="F47" t="str">
            <v>Санкт-Петербург</v>
          </cell>
        </row>
        <row r="48">
          <cell r="A48">
            <v>45</v>
          </cell>
          <cell r="B48">
            <v>10119497011</v>
          </cell>
          <cell r="C48" t="str">
            <v>ЦВЕТКОВ Артем</v>
          </cell>
          <cell r="D48">
            <v>39295</v>
          </cell>
          <cell r="E48" t="str">
            <v>КМС</v>
          </cell>
          <cell r="F48" t="str">
            <v>Санкт-Петербург</v>
          </cell>
        </row>
        <row r="49">
          <cell r="A49">
            <v>46</v>
          </cell>
          <cell r="B49">
            <v>10133902723</v>
          </cell>
          <cell r="C49" t="str">
            <v>ПУШКАРЕВ Ярослав</v>
          </cell>
          <cell r="D49">
            <v>39552</v>
          </cell>
          <cell r="E49" t="str">
            <v>1</v>
          </cell>
          <cell r="F49" t="str">
            <v>Санкт-Петербург</v>
          </cell>
        </row>
        <row r="50">
          <cell r="A50">
            <v>47</v>
          </cell>
          <cell r="B50">
            <v>10116910545</v>
          </cell>
          <cell r="C50" t="str">
            <v>БАРЫБИН Даниил</v>
          </cell>
          <cell r="D50">
            <v>39549</v>
          </cell>
          <cell r="E50" t="str">
            <v>1</v>
          </cell>
          <cell r="F50" t="str">
            <v>Санкт-Петербург</v>
          </cell>
        </row>
        <row r="51">
          <cell r="A51">
            <v>48</v>
          </cell>
          <cell r="B51">
            <v>10128264494</v>
          </cell>
          <cell r="C51" t="str">
            <v>МИХАЙЛОВСКИЙ Владимир</v>
          </cell>
          <cell r="D51">
            <v>39568</v>
          </cell>
          <cell r="E51" t="str">
            <v>2</v>
          </cell>
          <cell r="F51" t="str">
            <v>Московская область</v>
          </cell>
        </row>
        <row r="52">
          <cell r="A52">
            <v>49</v>
          </cell>
          <cell r="B52">
            <v>10135837669</v>
          </cell>
          <cell r="C52" t="str">
            <v>АРКИЛОВИЧ Роман</v>
          </cell>
          <cell r="D52">
            <v>39120</v>
          </cell>
          <cell r="E52" t="str">
            <v>3</v>
          </cell>
          <cell r="F52" t="str">
            <v>Московская область</v>
          </cell>
        </row>
        <row r="53">
          <cell r="A53">
            <v>50</v>
          </cell>
          <cell r="B53">
            <v>10139215996</v>
          </cell>
          <cell r="C53" t="str">
            <v>ЗАКУСКИН Андрей</v>
          </cell>
          <cell r="D53">
            <v>39552</v>
          </cell>
          <cell r="E53" t="str">
            <v>3</v>
          </cell>
          <cell r="F53" t="str">
            <v>Московская область</v>
          </cell>
        </row>
        <row r="54">
          <cell r="A54">
            <v>51</v>
          </cell>
          <cell r="B54">
            <v>10142512279</v>
          </cell>
          <cell r="C54" t="str">
            <v>СЛЕСАРЕВ Дмитрий</v>
          </cell>
          <cell r="D54">
            <v>39842</v>
          </cell>
          <cell r="E54" t="str">
            <v>3</v>
          </cell>
          <cell r="F54" t="str">
            <v>Московская область</v>
          </cell>
        </row>
        <row r="55">
          <cell r="A55">
            <v>52</v>
          </cell>
          <cell r="B55">
            <v>10142405276</v>
          </cell>
          <cell r="C55" t="str">
            <v>ГОРБЫЛЕВ Егор</v>
          </cell>
          <cell r="D55">
            <v>40297</v>
          </cell>
          <cell r="E55" t="str">
            <v>3</v>
          </cell>
          <cell r="F55" t="str">
            <v>Московская область</v>
          </cell>
        </row>
        <row r="56">
          <cell r="A56">
            <v>53</v>
          </cell>
          <cell r="B56">
            <v>10131028691</v>
          </cell>
          <cell r="C56" t="str">
            <v>ЗЫБИН Артем</v>
          </cell>
          <cell r="D56">
            <v>39747</v>
          </cell>
          <cell r="E56" t="str">
            <v>КМС</v>
          </cell>
          <cell r="F56" t="str">
            <v>Тульская область</v>
          </cell>
        </row>
        <row r="57">
          <cell r="A57">
            <v>54</v>
          </cell>
          <cell r="B57">
            <v>10101388222</v>
          </cell>
          <cell r="C57" t="str">
            <v>СМИРНОВ Роман</v>
          </cell>
          <cell r="D57">
            <v>39390</v>
          </cell>
          <cell r="E57" t="str">
            <v>1</v>
          </cell>
          <cell r="F57" t="str">
            <v>Тульская область</v>
          </cell>
        </row>
        <row r="58">
          <cell r="A58">
            <v>55</v>
          </cell>
          <cell r="B58">
            <v>10132853810</v>
          </cell>
          <cell r="C58" t="str">
            <v>НИКИШИН Александр</v>
          </cell>
          <cell r="D58">
            <v>39671</v>
          </cell>
          <cell r="E58" t="str">
            <v>1</v>
          </cell>
          <cell r="F58" t="str">
            <v>Тульская область</v>
          </cell>
        </row>
        <row r="59">
          <cell r="A59">
            <v>56</v>
          </cell>
          <cell r="B59">
            <v>10100863008</v>
          </cell>
          <cell r="C59" t="str">
            <v>ПУЧЕНКИН Артем</v>
          </cell>
          <cell r="D59">
            <v>39432</v>
          </cell>
          <cell r="E59" t="str">
            <v>1</v>
          </cell>
          <cell r="F59" t="str">
            <v>Тульская область</v>
          </cell>
        </row>
        <row r="60">
          <cell r="A60">
            <v>57</v>
          </cell>
          <cell r="C60" t="str">
            <v>КАЗАК Иван</v>
          </cell>
          <cell r="D60">
            <v>39667</v>
          </cell>
          <cell r="E60" t="str">
            <v>3</v>
          </cell>
          <cell r="F60" t="str">
            <v>Тульская область</v>
          </cell>
        </row>
        <row r="61">
          <cell r="A61">
            <v>58</v>
          </cell>
          <cell r="B61">
            <v>10142405377</v>
          </cell>
          <cell r="C61" t="str">
            <v>КАЗАКОВ Владислав</v>
          </cell>
          <cell r="D61">
            <v>40085</v>
          </cell>
          <cell r="E61" t="str">
            <v>1</v>
          </cell>
          <cell r="F61" t="str">
            <v>Тульская область</v>
          </cell>
        </row>
        <row r="62">
          <cell r="A62">
            <v>59</v>
          </cell>
          <cell r="B62">
            <v>10111058213</v>
          </cell>
          <cell r="C62" t="str">
            <v>КОЗЛОВ Матвей</v>
          </cell>
          <cell r="D62">
            <v>40096</v>
          </cell>
          <cell r="E62" t="str">
            <v>2</v>
          </cell>
          <cell r="F62" t="str">
            <v>Тульская область</v>
          </cell>
        </row>
        <row r="63">
          <cell r="A63">
            <v>60</v>
          </cell>
          <cell r="B63">
            <v>10129677664</v>
          </cell>
          <cell r="C63" t="str">
            <v>КУНИН Андрей</v>
          </cell>
          <cell r="D63">
            <v>39402</v>
          </cell>
          <cell r="E63" t="str">
            <v>1</v>
          </cell>
          <cell r="F63" t="str">
            <v>Тульская область</v>
          </cell>
        </row>
        <row r="70">
          <cell r="A70">
            <v>62</v>
          </cell>
          <cell r="B70" t="str">
            <v>10090053164</v>
          </cell>
          <cell r="C70" t="str">
            <v>КЛИМЕНКО Эвелина</v>
          </cell>
          <cell r="D70">
            <v>39217</v>
          </cell>
          <cell r="E70" t="str">
            <v>КМС</v>
          </cell>
          <cell r="F70" t="str">
            <v>Санкт-Петербург</v>
          </cell>
        </row>
        <row r="71">
          <cell r="A71">
            <v>63</v>
          </cell>
          <cell r="B71" t="str">
            <v>10137422207</v>
          </cell>
          <cell r="C71" t="str">
            <v>БЕЛЯЕВА Мария</v>
          </cell>
          <cell r="D71">
            <v>39866</v>
          </cell>
          <cell r="E71" t="str">
            <v>1</v>
          </cell>
          <cell r="F71" t="str">
            <v>Санкт-Петербург</v>
          </cell>
        </row>
        <row r="72">
          <cell r="A72">
            <v>64</v>
          </cell>
          <cell r="B72" t="str">
            <v>10119496506</v>
          </cell>
          <cell r="C72" t="str">
            <v>КОЛОНИЦКАЯ Виктория</v>
          </cell>
          <cell r="D72">
            <v>39295</v>
          </cell>
          <cell r="E72" t="str">
            <v>КМС</v>
          </cell>
          <cell r="F72" t="str">
            <v>Санкт-Петербург</v>
          </cell>
        </row>
        <row r="73">
          <cell r="A73">
            <v>66</v>
          </cell>
          <cell r="B73" t="str">
            <v>10132012435</v>
          </cell>
          <cell r="C73" t="str">
            <v>ЛОСЕВА Анфиса</v>
          </cell>
          <cell r="D73">
            <v>39524</v>
          </cell>
          <cell r="E73" t="str">
            <v>1</v>
          </cell>
          <cell r="F73" t="str">
            <v>Санкт-Петербург</v>
          </cell>
        </row>
        <row r="74">
          <cell r="A74">
            <v>67</v>
          </cell>
          <cell r="B74">
            <v>10112709637</v>
          </cell>
          <cell r="C74" t="str">
            <v>ФАРАФОНТОВА Елизавета</v>
          </cell>
          <cell r="D74">
            <v>39296</v>
          </cell>
          <cell r="E74" t="str">
            <v>КМС</v>
          </cell>
          <cell r="F74" t="str">
            <v>Москва</v>
          </cell>
        </row>
        <row r="75">
          <cell r="A75">
            <v>68</v>
          </cell>
          <cell r="B75">
            <v>10120120235</v>
          </cell>
          <cell r="C75" t="str">
            <v>ГОЛУЕНКО Дарья</v>
          </cell>
          <cell r="D75">
            <v>39166</v>
          </cell>
          <cell r="E75" t="str">
            <v>1</v>
          </cell>
          <cell r="F75" t="str">
            <v>Москва</v>
          </cell>
        </row>
        <row r="76">
          <cell r="A76">
            <v>69</v>
          </cell>
          <cell r="B76" t="str">
            <v>10104122612</v>
          </cell>
          <cell r="C76" t="str">
            <v>ЗЕЛЕНЕВА Полина</v>
          </cell>
          <cell r="D76">
            <v>39106</v>
          </cell>
          <cell r="E76" t="str">
            <v>2</v>
          </cell>
          <cell r="F76" t="str">
            <v>Москва</v>
          </cell>
        </row>
        <row r="77">
          <cell r="A77">
            <v>70</v>
          </cell>
          <cell r="B77" t="str">
            <v>10116260544</v>
          </cell>
          <cell r="C77" t="str">
            <v>БАЖЕНОВА Кристина</v>
          </cell>
          <cell r="D77">
            <v>39526</v>
          </cell>
          <cell r="E77" t="str">
            <v>2</v>
          </cell>
          <cell r="F77" t="str">
            <v>Москва</v>
          </cell>
        </row>
        <row r="78">
          <cell r="A78">
            <v>71</v>
          </cell>
          <cell r="B78" t="str">
            <v>10130164280</v>
          </cell>
          <cell r="C78" t="str">
            <v>БОСАРГИНА Дарья</v>
          </cell>
          <cell r="D78">
            <v>39492</v>
          </cell>
          <cell r="E78" t="str">
            <v>2</v>
          </cell>
          <cell r="F78" t="str">
            <v>Москва</v>
          </cell>
        </row>
        <row r="79">
          <cell r="A79">
            <v>72</v>
          </cell>
          <cell r="B79" t="str">
            <v>10130179337</v>
          </cell>
          <cell r="C79" t="str">
            <v>ЗЕЛЕНЕВА Анастасия</v>
          </cell>
          <cell r="D79">
            <v>39655</v>
          </cell>
          <cell r="E79" t="str">
            <v>3</v>
          </cell>
          <cell r="F79" t="str">
            <v>Москва</v>
          </cell>
        </row>
        <row r="80">
          <cell r="A80">
            <v>73</v>
          </cell>
          <cell r="B80" t="str">
            <v>10104921972</v>
          </cell>
          <cell r="C80" t="str">
            <v>СЕМЕНОВА Анна</v>
          </cell>
          <cell r="D80">
            <v>39208</v>
          </cell>
          <cell r="E80" t="str">
            <v>2</v>
          </cell>
          <cell r="F80" t="str">
            <v>Москва</v>
          </cell>
        </row>
        <row r="81">
          <cell r="A81">
            <v>74</v>
          </cell>
          <cell r="B81" t="str">
            <v>10120394259</v>
          </cell>
          <cell r="C81" t="str">
            <v>СУДАРИКОВА Мария</v>
          </cell>
          <cell r="D81">
            <v>39797</v>
          </cell>
          <cell r="E81" t="str">
            <v>2</v>
          </cell>
          <cell r="F81" t="str">
            <v>Москва</v>
          </cell>
        </row>
        <row r="82">
          <cell r="A82">
            <v>75</v>
          </cell>
          <cell r="B82">
            <v>10104021972</v>
          </cell>
          <cell r="C82" t="str">
            <v>САВИЧЕВА Кристина</v>
          </cell>
          <cell r="D82">
            <v>39673</v>
          </cell>
          <cell r="E82" t="str">
            <v>1</v>
          </cell>
          <cell r="F82" t="str">
            <v>Москва</v>
          </cell>
        </row>
        <row r="83">
          <cell r="A83">
            <v>76</v>
          </cell>
          <cell r="B83">
            <v>10112463400</v>
          </cell>
          <cell r="C83" t="str">
            <v>САШЕНКОВА Александра</v>
          </cell>
          <cell r="D83">
            <v>39458</v>
          </cell>
          <cell r="E83" t="str">
            <v>КМС</v>
          </cell>
          <cell r="F83" t="str">
            <v>Москва</v>
          </cell>
        </row>
        <row r="84">
          <cell r="A84">
            <v>77</v>
          </cell>
          <cell r="B84">
            <v>10104122612</v>
          </cell>
          <cell r="C84" t="str">
            <v>СОЛОЗОБОВА Вероника</v>
          </cell>
          <cell r="D84">
            <v>39647</v>
          </cell>
          <cell r="E84" t="str">
            <v>КМС</v>
          </cell>
          <cell r="F84" t="str">
            <v>Москва</v>
          </cell>
        </row>
        <row r="85">
          <cell r="A85">
            <v>79</v>
          </cell>
          <cell r="B85" t="str">
            <v>10083844154</v>
          </cell>
          <cell r="C85" t="str">
            <v>СМИРНОВА Анна</v>
          </cell>
          <cell r="D85">
            <v>39353</v>
          </cell>
          <cell r="E85" t="str">
            <v>КМС</v>
          </cell>
          <cell r="F85" t="str">
            <v>Москва</v>
          </cell>
        </row>
        <row r="86">
          <cell r="A86">
            <v>80</v>
          </cell>
          <cell r="B86">
            <v>10130128817</v>
          </cell>
          <cell r="C86" t="str">
            <v>АЛЯКРИНСКАЯ София</v>
          </cell>
          <cell r="D86">
            <v>40101</v>
          </cell>
          <cell r="E86" t="str">
            <v>3</v>
          </cell>
          <cell r="F86" t="str">
            <v>Москва</v>
          </cell>
        </row>
        <row r="87">
          <cell r="A87">
            <v>81</v>
          </cell>
          <cell r="B87">
            <v>10127774747</v>
          </cell>
          <cell r="C87" t="str">
            <v>БУЛАВКИНА Анастасия</v>
          </cell>
          <cell r="D87">
            <v>39361</v>
          </cell>
          <cell r="E87" t="str">
            <v>КМС</v>
          </cell>
          <cell r="F87" t="str">
            <v>Московская область</v>
          </cell>
        </row>
        <row r="88">
          <cell r="A88">
            <v>82</v>
          </cell>
          <cell r="B88">
            <v>10117449604</v>
          </cell>
          <cell r="C88" t="str">
            <v>ЖУРАВЛЕВА Дарья</v>
          </cell>
          <cell r="D88">
            <v>39316</v>
          </cell>
          <cell r="E88" t="str">
            <v>1</v>
          </cell>
          <cell r="F88" t="str">
            <v>Московская область</v>
          </cell>
        </row>
        <row r="89">
          <cell r="A89">
            <v>83</v>
          </cell>
          <cell r="B89" t="str">
            <v>10131459434</v>
          </cell>
          <cell r="C89" t="str">
            <v>ПЕТРОВА Мария</v>
          </cell>
          <cell r="D89">
            <v>39970</v>
          </cell>
          <cell r="E89" t="str">
            <v>3</v>
          </cell>
          <cell r="F89" t="str">
            <v>Московская область</v>
          </cell>
        </row>
        <row r="90">
          <cell r="A90">
            <v>84</v>
          </cell>
          <cell r="B90">
            <v>10132790051</v>
          </cell>
          <cell r="C90" t="str">
            <v>ДРОЗДОВА Ольга</v>
          </cell>
          <cell r="D90">
            <v>39616</v>
          </cell>
          <cell r="E90" t="str">
            <v>1</v>
          </cell>
          <cell r="F90" t="str">
            <v>Тульская область</v>
          </cell>
        </row>
        <row r="91">
          <cell r="A91">
            <v>85</v>
          </cell>
          <cell r="B91">
            <v>10132789849</v>
          </cell>
          <cell r="C91" t="str">
            <v>ЛУЧИНА Виктория</v>
          </cell>
          <cell r="D91">
            <v>39558</v>
          </cell>
          <cell r="E91" t="str">
            <v>1</v>
          </cell>
          <cell r="F91" t="str">
            <v>Тульская область</v>
          </cell>
        </row>
        <row r="92">
          <cell r="A92">
            <v>86</v>
          </cell>
          <cell r="B92">
            <v>10137919732</v>
          </cell>
          <cell r="C92" t="str">
            <v>ЕРМОЛОВА Мария</v>
          </cell>
          <cell r="D92">
            <v>39688</v>
          </cell>
          <cell r="E92" t="str">
            <v>КМС</v>
          </cell>
          <cell r="F92" t="str">
            <v>Тульская область</v>
          </cell>
        </row>
        <row r="93">
          <cell r="A93">
            <v>87</v>
          </cell>
          <cell r="B93">
            <v>10142335255</v>
          </cell>
          <cell r="C93" t="str">
            <v>ГВОЗДЕВА Диана</v>
          </cell>
          <cell r="D93">
            <v>39650</v>
          </cell>
          <cell r="E93" t="str">
            <v>1</v>
          </cell>
          <cell r="F93" t="str">
            <v>Тульская область</v>
          </cell>
        </row>
        <row r="94">
          <cell r="A94">
            <v>88</v>
          </cell>
          <cell r="B94">
            <v>10141781951</v>
          </cell>
          <cell r="C94" t="str">
            <v>ПЛИТАРАК Андрей</v>
          </cell>
          <cell r="D94">
            <v>39869</v>
          </cell>
          <cell r="E94" t="str">
            <v>3</v>
          </cell>
          <cell r="F94" t="str">
            <v>Московская область</v>
          </cell>
        </row>
        <row r="95">
          <cell r="A95">
            <v>89</v>
          </cell>
          <cell r="B95">
            <v>10104451907</v>
          </cell>
          <cell r="C95" t="str">
            <v>КУРИНОВ Святослав</v>
          </cell>
          <cell r="D95">
            <v>39145</v>
          </cell>
          <cell r="E95" t="str">
            <v>2</v>
          </cell>
          <cell r="F95" t="str">
            <v>Москва</v>
          </cell>
        </row>
        <row r="96">
          <cell r="A96">
            <v>90</v>
          </cell>
          <cell r="B96">
            <v>10138534976</v>
          </cell>
          <cell r="C96" t="str">
            <v>МИТЯНИНА Софья</v>
          </cell>
          <cell r="D96">
            <v>39591</v>
          </cell>
          <cell r="E96" t="str">
            <v>3</v>
          </cell>
          <cell r="F96" t="str">
            <v>Пензенская область</v>
          </cell>
        </row>
        <row r="97">
          <cell r="A97">
            <v>91</v>
          </cell>
          <cell r="B97">
            <v>10125246077</v>
          </cell>
          <cell r="C97" t="str">
            <v>ГАВРИНА Вероника</v>
          </cell>
          <cell r="D97">
            <v>39552</v>
          </cell>
          <cell r="E97" t="str">
            <v>2</v>
          </cell>
          <cell r="F97" t="str">
            <v>Пензенская область</v>
          </cell>
        </row>
        <row r="98">
          <cell r="A98">
            <v>92</v>
          </cell>
          <cell r="B98" t="str">
            <v>10125245572</v>
          </cell>
          <cell r="C98" t="str">
            <v>САМОДУРОВА Яна</v>
          </cell>
          <cell r="D98">
            <v>39796</v>
          </cell>
          <cell r="E98" t="str">
            <v>2</v>
          </cell>
          <cell r="F98" t="str">
            <v>Пензенская область</v>
          </cell>
        </row>
        <row r="99">
          <cell r="A99">
            <v>94</v>
          </cell>
          <cell r="B99" t="str">
            <v>10091864640</v>
          </cell>
          <cell r="C99" t="str">
            <v>ЕЛАТОВ Андрей</v>
          </cell>
          <cell r="D99">
            <v>39367</v>
          </cell>
          <cell r="E99" t="str">
            <v>1</v>
          </cell>
          <cell r="F99" t="str">
            <v>Пензенская область</v>
          </cell>
        </row>
        <row r="100">
          <cell r="A100">
            <v>96</v>
          </cell>
          <cell r="B100" t="str">
            <v>10113223030</v>
          </cell>
          <cell r="C100" t="str">
            <v>ВЕДЕНЯПИН Сергей</v>
          </cell>
          <cell r="D100">
            <v>40050</v>
          </cell>
          <cell r="E100" t="str">
            <v>3</v>
          </cell>
          <cell r="F100" t="str">
            <v>Пензенская область</v>
          </cell>
        </row>
        <row r="460">
          <cell r="A460">
            <v>300</v>
          </cell>
          <cell r="B460">
            <v>45345</v>
          </cell>
          <cell r="C460" t="str">
            <v>Djkfty</v>
          </cell>
          <cell r="D460">
            <v>1</v>
          </cell>
          <cell r="E460">
            <v>1</v>
          </cell>
          <cell r="F460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view="pageBreakPreview" topLeftCell="A13" zoomScale="69" zoomScaleNormal="90" zoomScaleSheetLayoutView="69" workbookViewId="0">
      <selection activeCell="N9" sqref="N9"/>
    </sheetView>
  </sheetViews>
  <sheetFormatPr defaultColWidth="9.28515625" defaultRowHeight="12.75" x14ac:dyDescent="0.2"/>
  <cols>
    <col min="1" max="1" width="7" style="1" customWidth="1"/>
    <col min="2" max="2" width="7.7109375" style="10" customWidth="1"/>
    <col min="3" max="3" width="12.42578125" style="10" customWidth="1"/>
    <col min="4" max="4" width="30.7109375" style="1" customWidth="1"/>
    <col min="5" max="5" width="12.28515625" style="36" customWidth="1"/>
    <col min="6" max="6" width="8.7109375" style="1" customWidth="1"/>
    <col min="7" max="7" width="26.28515625" style="1" customWidth="1"/>
    <col min="8" max="8" width="26.7109375" style="1" customWidth="1"/>
    <col min="9" max="9" width="26.85546875" style="1" customWidth="1"/>
    <col min="10" max="16384" width="9.28515625" style="1"/>
  </cols>
  <sheetData>
    <row r="1" spans="1:9" ht="21" customHeight="1" x14ac:dyDescent="0.2">
      <c r="A1" s="117" t="s">
        <v>0</v>
      </c>
      <c r="B1" s="117"/>
      <c r="C1" s="117"/>
      <c r="D1" s="117"/>
      <c r="E1" s="117"/>
      <c r="F1" s="117"/>
      <c r="G1" s="117"/>
      <c r="H1" s="117"/>
      <c r="I1" s="117"/>
    </row>
    <row r="2" spans="1:9" ht="21" customHeight="1" x14ac:dyDescent="0.2">
      <c r="A2" s="117" t="s">
        <v>29</v>
      </c>
      <c r="B2" s="117"/>
      <c r="C2" s="117"/>
      <c r="D2" s="117"/>
      <c r="E2" s="117"/>
      <c r="F2" s="117"/>
      <c r="G2" s="117"/>
      <c r="H2" s="117"/>
      <c r="I2" s="117"/>
    </row>
    <row r="3" spans="1:9" ht="21" customHeight="1" x14ac:dyDescent="0.2">
      <c r="A3" s="117" t="s">
        <v>7</v>
      </c>
      <c r="B3" s="117"/>
      <c r="C3" s="117"/>
      <c r="D3" s="117"/>
      <c r="E3" s="117"/>
      <c r="F3" s="117"/>
      <c r="G3" s="117"/>
      <c r="H3" s="117"/>
      <c r="I3" s="117"/>
    </row>
    <row r="4" spans="1:9" ht="21" customHeight="1" x14ac:dyDescent="0.2">
      <c r="A4" s="117" t="s">
        <v>30</v>
      </c>
      <c r="B4" s="117"/>
      <c r="C4" s="117"/>
      <c r="D4" s="117"/>
      <c r="E4" s="117"/>
      <c r="F4" s="117"/>
      <c r="G4" s="117"/>
      <c r="H4" s="117"/>
      <c r="I4" s="117"/>
    </row>
    <row r="5" spans="1:9" ht="13.15" customHeight="1" x14ac:dyDescent="0.2"/>
    <row r="6" spans="1:9" s="2" customFormat="1" ht="20.25" customHeight="1" x14ac:dyDescent="0.2">
      <c r="A6" s="118" t="s">
        <v>50</v>
      </c>
      <c r="B6" s="118"/>
      <c r="C6" s="118"/>
      <c r="D6" s="118"/>
      <c r="E6" s="118"/>
      <c r="F6" s="118"/>
      <c r="G6" s="118"/>
      <c r="H6" s="118"/>
      <c r="I6" s="118"/>
    </row>
    <row r="7" spans="1:9" s="2" customFormat="1" ht="18" customHeight="1" x14ac:dyDescent="0.2">
      <c r="A7" s="119" t="s">
        <v>13</v>
      </c>
      <c r="B7" s="119"/>
      <c r="C7" s="119"/>
      <c r="D7" s="119"/>
      <c r="E7" s="119"/>
      <c r="F7" s="119"/>
      <c r="G7" s="119"/>
      <c r="H7" s="119"/>
      <c r="I7" s="119"/>
    </row>
    <row r="8" spans="1:9" s="2" customFormat="1" ht="6" customHeight="1" thickBot="1" x14ac:dyDescent="0.25">
      <c r="A8" s="119"/>
      <c r="B8" s="119"/>
      <c r="C8" s="119"/>
      <c r="D8" s="119"/>
      <c r="E8" s="119"/>
      <c r="F8" s="119"/>
      <c r="G8" s="119"/>
      <c r="H8" s="119"/>
      <c r="I8" s="119"/>
    </row>
    <row r="9" spans="1:9" ht="23.65" customHeight="1" thickTop="1" x14ac:dyDescent="0.2">
      <c r="A9" s="120" t="s">
        <v>26</v>
      </c>
      <c r="B9" s="121"/>
      <c r="C9" s="121"/>
      <c r="D9" s="121"/>
      <c r="E9" s="121"/>
      <c r="F9" s="121"/>
      <c r="G9" s="121"/>
      <c r="H9" s="121"/>
      <c r="I9" s="121"/>
    </row>
    <row r="10" spans="1:9" ht="18" customHeight="1" x14ac:dyDescent="0.2">
      <c r="A10" s="131" t="s">
        <v>49</v>
      </c>
      <c r="B10" s="132"/>
      <c r="C10" s="132"/>
      <c r="D10" s="132"/>
      <c r="E10" s="132"/>
      <c r="F10" s="132"/>
      <c r="G10" s="132"/>
      <c r="H10" s="132"/>
      <c r="I10" s="132"/>
    </row>
    <row r="11" spans="1:9" ht="19.5" customHeight="1" x14ac:dyDescent="0.2">
      <c r="A11" s="131" t="s">
        <v>31</v>
      </c>
      <c r="B11" s="132"/>
      <c r="C11" s="132"/>
      <c r="D11" s="132"/>
      <c r="E11" s="132"/>
      <c r="F11" s="132"/>
      <c r="G11" s="132"/>
      <c r="H11" s="132"/>
      <c r="I11" s="132"/>
    </row>
    <row r="12" spans="1:9" ht="12" customHeight="1" x14ac:dyDescent="0.2">
      <c r="A12" s="128"/>
      <c r="B12" s="129"/>
      <c r="C12" s="129"/>
      <c r="D12" s="129"/>
      <c r="E12" s="129"/>
      <c r="F12" s="129"/>
      <c r="G12" s="129"/>
      <c r="H12" s="129"/>
      <c r="I12" s="129"/>
    </row>
    <row r="13" spans="1:9" ht="15.75" x14ac:dyDescent="0.2">
      <c r="A13" s="48" t="s">
        <v>32</v>
      </c>
      <c r="B13" s="14"/>
      <c r="C13" s="29"/>
      <c r="D13" s="28"/>
      <c r="E13" s="30"/>
      <c r="F13" s="3"/>
      <c r="G13" s="38" t="s">
        <v>27</v>
      </c>
      <c r="H13" s="3"/>
      <c r="I13" s="22" t="s">
        <v>46</v>
      </c>
    </row>
    <row r="14" spans="1:9" ht="15.75" x14ac:dyDescent="0.2">
      <c r="A14" s="12" t="s">
        <v>33</v>
      </c>
      <c r="B14" s="9"/>
      <c r="C14" s="9"/>
      <c r="D14" s="37"/>
      <c r="E14" s="31"/>
      <c r="F14" s="4"/>
      <c r="G14" s="39" t="s">
        <v>28</v>
      </c>
      <c r="H14" s="4"/>
      <c r="I14" s="24" t="s">
        <v>48</v>
      </c>
    </row>
    <row r="15" spans="1:9" ht="15" x14ac:dyDescent="0.2">
      <c r="A15" s="123" t="s">
        <v>6</v>
      </c>
      <c r="B15" s="124"/>
      <c r="C15" s="124"/>
      <c r="D15" s="124"/>
      <c r="E15" s="124"/>
      <c r="F15" s="124"/>
      <c r="G15" s="125"/>
      <c r="H15" s="126" t="s">
        <v>1</v>
      </c>
      <c r="I15" s="124"/>
    </row>
    <row r="16" spans="1:9" ht="15" x14ac:dyDescent="0.2">
      <c r="A16" s="13"/>
      <c r="B16" s="18"/>
      <c r="C16" s="18"/>
      <c r="D16" s="7"/>
      <c r="E16" s="32"/>
      <c r="F16" s="7"/>
      <c r="G16" s="8" t="s">
        <v>20</v>
      </c>
      <c r="H16" s="94" t="s">
        <v>35</v>
      </c>
      <c r="I16" s="95"/>
    </row>
    <row r="17" spans="1:9" ht="15" x14ac:dyDescent="0.2">
      <c r="A17" s="13" t="s">
        <v>14</v>
      </c>
      <c r="B17" s="17"/>
      <c r="C17" s="17"/>
      <c r="D17" s="5"/>
      <c r="F17" s="5"/>
      <c r="G17" s="27" t="s">
        <v>36</v>
      </c>
      <c r="H17" s="96" t="s">
        <v>21</v>
      </c>
      <c r="I17" s="97"/>
    </row>
    <row r="18" spans="1:9" ht="15" x14ac:dyDescent="0.2">
      <c r="A18" s="13" t="s">
        <v>15</v>
      </c>
      <c r="B18" s="18"/>
      <c r="C18" s="18"/>
      <c r="D18" s="6"/>
      <c r="E18" s="32"/>
      <c r="F18" s="7"/>
      <c r="G18" s="27" t="s">
        <v>37</v>
      </c>
      <c r="H18" s="96" t="s">
        <v>34</v>
      </c>
      <c r="I18" s="97"/>
    </row>
    <row r="19" spans="1:9" ht="15.75" thickBot="1" x14ac:dyDescent="0.25">
      <c r="A19" s="20" t="s">
        <v>12</v>
      </c>
      <c r="B19" s="16"/>
      <c r="C19" s="16"/>
      <c r="D19" s="15"/>
      <c r="E19" s="33"/>
      <c r="F19" s="19"/>
      <c r="G19" s="58" t="s">
        <v>38</v>
      </c>
      <c r="H19" s="98" t="s">
        <v>18</v>
      </c>
      <c r="I19" s="99" t="s">
        <v>47</v>
      </c>
    </row>
    <row r="20" spans="1:9" ht="6.75" customHeight="1" thickTop="1" thickBot="1" x14ac:dyDescent="0.25"/>
    <row r="21" spans="1:9" ht="27" customHeight="1" thickTop="1" x14ac:dyDescent="0.2">
      <c r="A21" s="144" t="s">
        <v>4</v>
      </c>
      <c r="B21" s="104" t="s">
        <v>9</v>
      </c>
      <c r="C21" s="104" t="s">
        <v>19</v>
      </c>
      <c r="D21" s="104" t="s">
        <v>2</v>
      </c>
      <c r="E21" s="107" t="s">
        <v>17</v>
      </c>
      <c r="F21" s="104" t="s">
        <v>5</v>
      </c>
      <c r="G21" s="104" t="s">
        <v>10</v>
      </c>
      <c r="H21" s="109" t="s">
        <v>16</v>
      </c>
      <c r="I21" s="111" t="s">
        <v>11</v>
      </c>
    </row>
    <row r="22" spans="1:9" ht="20.25" customHeight="1" x14ac:dyDescent="0.2">
      <c r="A22" s="145"/>
      <c r="B22" s="105"/>
      <c r="C22" s="105"/>
      <c r="D22" s="105"/>
      <c r="E22" s="108"/>
      <c r="F22" s="105"/>
      <c r="G22" s="105"/>
      <c r="H22" s="110"/>
      <c r="I22" s="112"/>
    </row>
    <row r="23" spans="1:9" s="62" customFormat="1" ht="18" customHeight="1" x14ac:dyDescent="0.2">
      <c r="A23" s="61">
        <v>1</v>
      </c>
      <c r="B23" s="168">
        <v>67</v>
      </c>
      <c r="C23" s="168">
        <f>VLOOKUP(B23,[1]Список!$A$1:$F$460,2,0)</f>
        <v>10112709637</v>
      </c>
      <c r="D23" s="169" t="str">
        <f>VLOOKUP(B23,[1]Список!$A$1:$F$460,3,0)</f>
        <v>ФАРАФОНТОВА Елизавета</v>
      </c>
      <c r="E23" s="169">
        <f>VLOOKUP(B23,[1]Список!$A$1:$F$460,4,0)</f>
        <v>39296</v>
      </c>
      <c r="F23" s="168" t="str">
        <f>VLOOKUP(B23,[1]Список!$A$1:$F$460,5,0)</f>
        <v>КМС</v>
      </c>
      <c r="G23" s="168" t="str">
        <f>VLOOKUP(B23,[1]Список!$A$1:$F$460,6,0)</f>
        <v>Москва</v>
      </c>
      <c r="H23" s="63"/>
      <c r="I23" s="100"/>
    </row>
    <row r="24" spans="1:9" s="62" customFormat="1" ht="18" customHeight="1" x14ac:dyDescent="0.2">
      <c r="A24" s="61">
        <v>2</v>
      </c>
      <c r="B24" s="168">
        <v>87</v>
      </c>
      <c r="C24" s="168">
        <f>VLOOKUP(B24,[1]Список!$A$1:$F$460,2,0)</f>
        <v>10142335255</v>
      </c>
      <c r="D24" s="170" t="str">
        <f>VLOOKUP(B24,[1]Список!$A$1:$F$460,3,0)</f>
        <v>ГВОЗДЕВА Диана</v>
      </c>
      <c r="E24" s="169">
        <f>VLOOKUP(B24,[1]Список!$A$1:$F$460,4,0)</f>
        <v>39650</v>
      </c>
      <c r="F24" s="168" t="str">
        <f>VLOOKUP(B24,[1]Список!$A$1:$F$460,5,0)</f>
        <v>1</v>
      </c>
      <c r="G24" s="168" t="str">
        <f>VLOOKUP(B24,[1]Список!$A$1:$F$460,6,0)</f>
        <v>Тульская область</v>
      </c>
      <c r="H24" s="63"/>
      <c r="I24" s="100"/>
    </row>
    <row r="25" spans="1:9" s="62" customFormat="1" ht="18" customHeight="1" x14ac:dyDescent="0.2">
      <c r="A25" s="61">
        <v>3</v>
      </c>
      <c r="B25" s="168">
        <v>86</v>
      </c>
      <c r="C25" s="168">
        <f>VLOOKUP(B25,[1]Список!$A$1:$F$460,2,0)</f>
        <v>10137919732</v>
      </c>
      <c r="D25" s="170" t="str">
        <f>VLOOKUP(B25,[1]Список!$A$1:$F$460,3,0)</f>
        <v>ЕРМОЛОВА Мария</v>
      </c>
      <c r="E25" s="169">
        <f>VLOOKUP(B25,[1]Список!$A$1:$F$460,4,0)</f>
        <v>39688</v>
      </c>
      <c r="F25" s="168" t="str">
        <f>VLOOKUP(B25,[1]Список!$A$1:$F$460,5,0)</f>
        <v>КМС</v>
      </c>
      <c r="G25" s="168" t="str">
        <f>VLOOKUP(B25,[1]Список!$A$1:$F$460,6,0)</f>
        <v>Тульская область</v>
      </c>
      <c r="H25" s="63"/>
      <c r="I25" s="100"/>
    </row>
    <row r="26" spans="1:9" s="62" customFormat="1" ht="18" customHeight="1" x14ac:dyDescent="0.2">
      <c r="A26" s="61">
        <v>4</v>
      </c>
      <c r="B26" s="168">
        <v>64</v>
      </c>
      <c r="C26" s="168" t="str">
        <f>VLOOKUP(B26,[1]Список!$A$1:$F$460,2,0)</f>
        <v>10119496506</v>
      </c>
      <c r="D26" s="170" t="str">
        <f>VLOOKUP(B26,[1]Список!$A$1:$F$460,3,0)</f>
        <v>КОЛОНИЦКАЯ Виктория</v>
      </c>
      <c r="E26" s="169">
        <f>VLOOKUP(B26,[1]Список!$A$1:$F$460,4,0)</f>
        <v>39295</v>
      </c>
      <c r="F26" s="168" t="str">
        <f>VLOOKUP(B26,[1]Список!$A$1:$F$460,5,0)</f>
        <v>КМС</v>
      </c>
      <c r="G26" s="168" t="str">
        <f>VLOOKUP(B26,[1]Список!$A$1:$F$460,6,0)</f>
        <v>Санкт-Петербург</v>
      </c>
      <c r="H26" s="63"/>
      <c r="I26" s="100"/>
    </row>
    <row r="27" spans="1:9" s="62" customFormat="1" ht="18" customHeight="1" x14ac:dyDescent="0.2">
      <c r="A27" s="61">
        <v>5</v>
      </c>
      <c r="B27" s="168">
        <v>68</v>
      </c>
      <c r="C27" s="168">
        <f>VLOOKUP(B27,[1]Список!$A$1:$F$460,2,0)</f>
        <v>10120120235</v>
      </c>
      <c r="D27" s="170" t="str">
        <f>VLOOKUP(B27,[1]Список!$A$1:$F$460,3,0)</f>
        <v>ГОЛУЕНКО Дарья</v>
      </c>
      <c r="E27" s="169">
        <f>VLOOKUP(B27,[1]Список!$A$1:$F$460,4,0)</f>
        <v>39166</v>
      </c>
      <c r="F27" s="168" t="str">
        <f>VLOOKUP(B27,[1]Список!$A$1:$F$460,5,0)</f>
        <v>1</v>
      </c>
      <c r="G27" s="168" t="str">
        <f>VLOOKUP(B27,[1]Список!$A$1:$F$460,6,0)</f>
        <v>Москва</v>
      </c>
      <c r="H27" s="63"/>
      <c r="I27" s="100"/>
    </row>
    <row r="28" spans="1:9" s="62" customFormat="1" ht="18" customHeight="1" x14ac:dyDescent="0.2">
      <c r="A28" s="61">
        <v>6</v>
      </c>
      <c r="B28" s="168">
        <v>77</v>
      </c>
      <c r="C28" s="168">
        <f>VLOOKUP(B28,[1]Список!$A$1:$F$460,2,0)</f>
        <v>10104122612</v>
      </c>
      <c r="D28" s="170" t="str">
        <f>VLOOKUP(B28,[1]Список!$A$1:$F$460,3,0)</f>
        <v>СОЛОЗОБОВА Вероника</v>
      </c>
      <c r="E28" s="169">
        <f>VLOOKUP(B28,[1]Список!$A$1:$F$460,4,0)</f>
        <v>39647</v>
      </c>
      <c r="F28" s="168" t="str">
        <f>VLOOKUP(B28,[1]Список!$A$1:$F$460,5,0)</f>
        <v>КМС</v>
      </c>
      <c r="G28" s="168" t="str">
        <f>VLOOKUP(B28,[1]Список!$A$1:$F$460,6,0)</f>
        <v>Москва</v>
      </c>
      <c r="H28" s="63"/>
      <c r="I28" s="100"/>
    </row>
    <row r="29" spans="1:9" s="62" customFormat="1" ht="18" customHeight="1" x14ac:dyDescent="0.2">
      <c r="A29" s="61">
        <v>7</v>
      </c>
      <c r="B29" s="168">
        <v>85</v>
      </c>
      <c r="C29" s="168">
        <f>VLOOKUP(B29,[1]Список!$A$1:$F$460,2,0)</f>
        <v>10132789849</v>
      </c>
      <c r="D29" s="170" t="str">
        <f>VLOOKUP(B29,[1]Список!$A$1:$F$460,3,0)</f>
        <v>ЛУЧИНА Виктория</v>
      </c>
      <c r="E29" s="169">
        <f>VLOOKUP(B29,[1]Список!$A$1:$F$460,4,0)</f>
        <v>39558</v>
      </c>
      <c r="F29" s="168" t="str">
        <f>VLOOKUP(B29,[1]Список!$A$1:$F$460,5,0)</f>
        <v>1</v>
      </c>
      <c r="G29" s="168" t="str">
        <f>VLOOKUP(B29,[1]Список!$A$1:$F$460,6,0)</f>
        <v>Тульская область</v>
      </c>
      <c r="H29" s="63"/>
      <c r="I29" s="100"/>
    </row>
    <row r="30" spans="1:9" s="62" customFormat="1" ht="18" customHeight="1" x14ac:dyDescent="0.2">
      <c r="A30" s="61">
        <v>8</v>
      </c>
      <c r="B30" s="168">
        <v>79</v>
      </c>
      <c r="C30" s="168" t="str">
        <f>VLOOKUP(B30,[1]Список!$A$1:$F$460,2,0)</f>
        <v>10083844154</v>
      </c>
      <c r="D30" s="170" t="str">
        <f>VLOOKUP(B30,[1]Список!$A$1:$F$460,3,0)</f>
        <v>СМИРНОВА Анна</v>
      </c>
      <c r="E30" s="169">
        <f>VLOOKUP(B30,[1]Список!$A$1:$F$460,4,0)</f>
        <v>39353</v>
      </c>
      <c r="F30" s="168" t="str">
        <f>VLOOKUP(B30,[1]Список!$A$1:$F$460,5,0)</f>
        <v>КМС</v>
      </c>
      <c r="G30" s="168" t="str">
        <f>VLOOKUP(B30,[1]Список!$A$1:$F$460,6,0)</f>
        <v>Москва</v>
      </c>
      <c r="H30" s="63"/>
      <c r="I30" s="100"/>
    </row>
    <row r="31" spans="1:9" s="62" customFormat="1" ht="18" customHeight="1" x14ac:dyDescent="0.2">
      <c r="A31" s="61">
        <v>9</v>
      </c>
      <c r="B31" s="168">
        <v>63</v>
      </c>
      <c r="C31" s="168" t="str">
        <f>VLOOKUP(B31,[1]Список!$A$1:$F$460,2,0)</f>
        <v>10137422207</v>
      </c>
      <c r="D31" s="170" t="str">
        <f>VLOOKUP(B31,[1]Список!$A$1:$F$460,3,0)</f>
        <v>БЕЛЯЕВА Мария</v>
      </c>
      <c r="E31" s="169">
        <f>VLOOKUP(B31,[1]Список!$A$1:$F$460,4,0)</f>
        <v>39866</v>
      </c>
      <c r="F31" s="168" t="str">
        <f>VLOOKUP(B31,[1]Список!$A$1:$F$460,5,0)</f>
        <v>1</v>
      </c>
      <c r="G31" s="168" t="str">
        <f>VLOOKUP(B31,[1]Список!$A$1:$F$460,6,0)</f>
        <v>Санкт-Петербург</v>
      </c>
      <c r="H31" s="63"/>
      <c r="I31" s="100"/>
    </row>
    <row r="32" spans="1:9" s="62" customFormat="1" ht="18" customHeight="1" x14ac:dyDescent="0.2">
      <c r="A32" s="61">
        <v>10</v>
      </c>
      <c r="B32" s="168">
        <v>62</v>
      </c>
      <c r="C32" s="168" t="str">
        <f>VLOOKUP(B32,[1]Список!$A$1:$F$460,2,0)</f>
        <v>10090053164</v>
      </c>
      <c r="D32" s="170" t="str">
        <f>VLOOKUP(B32,[1]Список!$A$1:$F$460,3,0)</f>
        <v>КЛИМЕНКО Эвелина</v>
      </c>
      <c r="E32" s="169">
        <f>VLOOKUP(B32,[1]Список!$A$1:$F$460,4,0)</f>
        <v>39217</v>
      </c>
      <c r="F32" s="168" t="str">
        <f>VLOOKUP(B32,[1]Список!$A$1:$F$460,5,0)</f>
        <v>КМС</v>
      </c>
      <c r="G32" s="168" t="str">
        <f>VLOOKUP(B32,[1]Список!$A$1:$F$460,6,0)</f>
        <v>Санкт-Петербург</v>
      </c>
      <c r="H32" s="63"/>
      <c r="I32" s="100"/>
    </row>
    <row r="33" spans="1:9" s="62" customFormat="1" ht="18" customHeight="1" x14ac:dyDescent="0.2">
      <c r="A33" s="61">
        <v>11</v>
      </c>
      <c r="B33" s="168">
        <v>81</v>
      </c>
      <c r="C33" s="168">
        <f>VLOOKUP(B33,[1]Список!$A$1:$F$460,2,0)</f>
        <v>10127774747</v>
      </c>
      <c r="D33" s="170" t="str">
        <f>VLOOKUP(B33,[1]Список!$A$1:$F$460,3,0)</f>
        <v>БУЛАВКИНА Анастасия</v>
      </c>
      <c r="E33" s="169">
        <f>VLOOKUP(B33,[1]Список!$A$1:$F$460,4,0)</f>
        <v>39361</v>
      </c>
      <c r="F33" s="168" t="str">
        <f>VLOOKUP(B33,[1]Список!$A$1:$F$460,5,0)</f>
        <v>КМС</v>
      </c>
      <c r="G33" s="168" t="str">
        <f>VLOOKUP(B33,[1]Список!$A$1:$F$460,6,0)</f>
        <v>Московская область</v>
      </c>
      <c r="H33" s="63"/>
      <c r="I33" s="100"/>
    </row>
    <row r="34" spans="1:9" s="62" customFormat="1" ht="18" customHeight="1" x14ac:dyDescent="0.2">
      <c r="A34" s="61">
        <v>12</v>
      </c>
      <c r="B34" s="168">
        <v>84</v>
      </c>
      <c r="C34" s="168">
        <f>VLOOKUP(B34,[1]Список!$A$1:$F$460,2,0)</f>
        <v>10132790051</v>
      </c>
      <c r="D34" s="170" t="str">
        <f>VLOOKUP(B34,[1]Список!$A$1:$F$460,3,0)</f>
        <v>ДРОЗДОВА Ольга</v>
      </c>
      <c r="E34" s="169">
        <f>VLOOKUP(B34,[1]Список!$A$1:$F$460,4,0)</f>
        <v>39616</v>
      </c>
      <c r="F34" s="168" t="str">
        <f>VLOOKUP(B34,[1]Список!$A$1:$F$460,5,0)</f>
        <v>1</v>
      </c>
      <c r="G34" s="168" t="str">
        <f>VLOOKUP(B34,[1]Список!$A$1:$F$460,6,0)</f>
        <v>Тульская область</v>
      </c>
      <c r="H34" s="63"/>
      <c r="I34" s="100"/>
    </row>
    <row r="35" spans="1:9" s="62" customFormat="1" ht="18" customHeight="1" x14ac:dyDescent="0.2">
      <c r="A35" s="61">
        <v>13</v>
      </c>
      <c r="B35" s="168">
        <v>66</v>
      </c>
      <c r="C35" s="168" t="str">
        <f>VLOOKUP(B35,[1]Список!$A$1:$F$460,2,0)</f>
        <v>10132012435</v>
      </c>
      <c r="D35" s="170" t="str">
        <f>VLOOKUP(B35,[1]Список!$A$1:$F$460,3,0)</f>
        <v>ЛОСЕВА Анфиса</v>
      </c>
      <c r="E35" s="169">
        <f>VLOOKUP(B35,[1]Список!$A$1:$F$460,4,0)</f>
        <v>39524</v>
      </c>
      <c r="F35" s="168" t="str">
        <f>VLOOKUP(B35,[1]Список!$A$1:$F$460,5,0)</f>
        <v>1</v>
      </c>
      <c r="G35" s="168" t="str">
        <f>VLOOKUP(B35,[1]Список!$A$1:$F$460,6,0)</f>
        <v>Санкт-Петербург</v>
      </c>
      <c r="H35" s="63"/>
      <c r="I35" s="100"/>
    </row>
    <row r="36" spans="1:9" s="62" customFormat="1" ht="18" customHeight="1" x14ac:dyDescent="0.2">
      <c r="A36" s="61">
        <v>13</v>
      </c>
      <c r="B36" s="168">
        <v>83</v>
      </c>
      <c r="C36" s="168" t="str">
        <f>VLOOKUP(B36,[1]Список!$A$1:$F$460,2,0)</f>
        <v>10131459434</v>
      </c>
      <c r="D36" s="170" t="str">
        <f>VLOOKUP(B36,[1]Список!$A$1:$F$460,3,0)</f>
        <v>ПЕТРОВА Мария</v>
      </c>
      <c r="E36" s="169">
        <f>VLOOKUP(B36,[1]Список!$A$1:$F$460,4,0)</f>
        <v>39970</v>
      </c>
      <c r="F36" s="168" t="str">
        <f>VLOOKUP(B36,[1]Список!$A$1:$F$460,5,0)</f>
        <v>3</v>
      </c>
      <c r="G36" s="168" t="str">
        <f>VLOOKUP(B36,[1]Список!$A$1:$F$460,6,0)</f>
        <v>Московская область</v>
      </c>
      <c r="H36" s="63"/>
      <c r="I36" s="100"/>
    </row>
    <row r="37" spans="1:9" s="62" customFormat="1" ht="18" customHeight="1" x14ac:dyDescent="0.2">
      <c r="A37" s="61">
        <v>15</v>
      </c>
      <c r="B37" s="168">
        <v>74</v>
      </c>
      <c r="C37" s="168" t="str">
        <f>VLOOKUP(B37,[1]Список!$A$1:$F$460,2,0)</f>
        <v>10120394259</v>
      </c>
      <c r="D37" s="170" t="str">
        <f>VLOOKUP(B37,[1]Список!$A$1:$F$460,3,0)</f>
        <v>СУДАРИКОВА Мария</v>
      </c>
      <c r="E37" s="169">
        <f>VLOOKUP(B37,[1]Список!$A$1:$F$460,4,0)</f>
        <v>39797</v>
      </c>
      <c r="F37" s="168" t="str">
        <f>VLOOKUP(B37,[1]Список!$A$1:$F$460,5,0)</f>
        <v>2</v>
      </c>
      <c r="G37" s="168" t="str">
        <f>VLOOKUP(B37,[1]Список!$A$1:$F$460,6,0)</f>
        <v>Москва</v>
      </c>
      <c r="H37" s="63"/>
      <c r="I37" s="100"/>
    </row>
    <row r="38" spans="1:9" ht="10.5" customHeight="1" thickBot="1" x14ac:dyDescent="0.25">
      <c r="A38" s="50"/>
    </row>
    <row r="39" spans="1:9" ht="15.75" thickTop="1" x14ac:dyDescent="0.2">
      <c r="A39" s="115" t="s">
        <v>3</v>
      </c>
      <c r="B39" s="116"/>
      <c r="C39" s="116"/>
      <c r="D39" s="116"/>
      <c r="E39" s="44"/>
      <c r="F39" s="44"/>
      <c r="G39" s="116"/>
      <c r="H39" s="116"/>
      <c r="I39" s="116"/>
    </row>
    <row r="40" spans="1:9" ht="15" x14ac:dyDescent="0.2">
      <c r="A40" s="45" t="s">
        <v>39</v>
      </c>
      <c r="B40" s="17"/>
      <c r="C40" s="53"/>
      <c r="D40" s="17"/>
      <c r="E40" s="54"/>
      <c r="F40" s="17"/>
      <c r="G40" s="55"/>
      <c r="H40" s="47"/>
      <c r="I40" s="5"/>
    </row>
    <row r="41" spans="1:9" ht="15" x14ac:dyDescent="0.2">
      <c r="A41" s="45" t="s">
        <v>40</v>
      </c>
      <c r="B41" s="17"/>
      <c r="C41" s="57"/>
      <c r="D41" s="17"/>
      <c r="E41" s="54"/>
      <c r="F41" s="17"/>
      <c r="G41" s="55"/>
      <c r="H41" s="47"/>
      <c r="I41" s="5"/>
    </row>
    <row r="42" spans="1:9" ht="4.5" customHeight="1" x14ac:dyDescent="0.2">
      <c r="A42" s="25"/>
      <c r="B42" s="11"/>
      <c r="C42" s="11"/>
      <c r="D42" s="5"/>
      <c r="E42" s="34"/>
      <c r="F42" s="5"/>
      <c r="G42" s="5"/>
      <c r="H42" s="5"/>
      <c r="I42" s="5"/>
    </row>
    <row r="43" spans="1:9" ht="15.75" x14ac:dyDescent="0.2">
      <c r="A43" s="106" t="s">
        <v>25</v>
      </c>
      <c r="B43" s="106"/>
      <c r="C43" s="106"/>
      <c r="D43" s="106"/>
      <c r="E43" s="106" t="s">
        <v>8</v>
      </c>
      <c r="F43" s="106"/>
      <c r="G43" s="106"/>
      <c r="H43" s="106" t="s">
        <v>24</v>
      </c>
      <c r="I43" s="106"/>
    </row>
    <row r="44" spans="1:9" s="43" customFormat="1" ht="15.75" x14ac:dyDescent="0.2">
      <c r="A44" s="40"/>
      <c r="B44" s="41"/>
      <c r="C44" s="41"/>
      <c r="D44" s="41"/>
      <c r="E44" s="41"/>
      <c r="F44" s="42"/>
      <c r="G44" s="42"/>
      <c r="H44" s="42"/>
      <c r="I44" s="42"/>
    </row>
    <row r="45" spans="1:9" s="43" customFormat="1" ht="15.75" x14ac:dyDescent="0.2">
      <c r="A45" s="40"/>
      <c r="B45" s="41"/>
      <c r="C45" s="41"/>
      <c r="D45" s="41"/>
      <c r="E45" s="41"/>
      <c r="F45" s="41"/>
      <c r="G45" s="41"/>
      <c r="H45" s="41"/>
      <c r="I45" s="41"/>
    </row>
    <row r="46" spans="1:9" x14ac:dyDescent="0.2">
      <c r="A46" s="113"/>
      <c r="B46" s="114"/>
      <c r="C46" s="114"/>
      <c r="D46" s="114"/>
      <c r="E46" s="114"/>
      <c r="F46" s="114"/>
      <c r="G46" s="114"/>
      <c r="H46" s="114"/>
      <c r="I46" s="114"/>
    </row>
    <row r="47" spans="1:9" x14ac:dyDescent="0.2">
      <c r="A47" s="59"/>
      <c r="B47" s="60"/>
      <c r="C47" s="60"/>
      <c r="D47" s="60"/>
      <c r="E47" s="35"/>
      <c r="F47" s="60"/>
      <c r="G47" s="60"/>
      <c r="H47" s="60"/>
      <c r="I47" s="60"/>
    </row>
    <row r="48" spans="1:9" x14ac:dyDescent="0.2">
      <c r="A48" s="59"/>
      <c r="B48" s="60"/>
      <c r="C48" s="60"/>
      <c r="D48" s="60"/>
      <c r="E48" s="35"/>
      <c r="F48" s="60"/>
      <c r="G48" s="60"/>
      <c r="H48" s="60"/>
      <c r="I48" s="60"/>
    </row>
    <row r="49" spans="1:9" ht="13.5" thickBot="1" x14ac:dyDescent="0.25">
      <c r="A49" s="167" t="str">
        <f>G19</f>
        <v>А.М.МИЛОШЕВИЧ (1 кат, г.Москва)</v>
      </c>
      <c r="B49" s="103"/>
      <c r="C49" s="103"/>
      <c r="D49" s="103"/>
      <c r="E49" s="103" t="str">
        <f>G17</f>
        <v>В.Н.ГНИДЕНКО (ВК, г.Тула)</v>
      </c>
      <c r="F49" s="103"/>
      <c r="G49" s="103"/>
      <c r="H49" s="103" t="str">
        <f>G18</f>
        <v>О.В.БЕЛОБОРОДОВА (1кат, г.Москва)</v>
      </c>
      <c r="I49" s="103"/>
    </row>
    <row r="50" spans="1:9" ht="13.5" thickTop="1" x14ac:dyDescent="0.2"/>
  </sheetData>
  <mergeCells count="32">
    <mergeCell ref="A46:E46"/>
    <mergeCell ref="F46:I46"/>
    <mergeCell ref="A49:D49"/>
    <mergeCell ref="E49:G49"/>
    <mergeCell ref="H49:I49"/>
    <mergeCell ref="A39:D39"/>
    <mergeCell ref="G39:I39"/>
    <mergeCell ref="A43:D43"/>
    <mergeCell ref="E43:G43"/>
    <mergeCell ref="H43:I43"/>
    <mergeCell ref="G21:G22"/>
    <mergeCell ref="H21:H22"/>
    <mergeCell ref="I21:I22"/>
    <mergeCell ref="A21:A22"/>
    <mergeCell ref="B21:B22"/>
    <mergeCell ref="C21:C22"/>
    <mergeCell ref="D21:D22"/>
    <mergeCell ref="E21:E22"/>
    <mergeCell ref="F21:F22"/>
    <mergeCell ref="A15:G15"/>
    <mergeCell ref="H15:I15"/>
    <mergeCell ref="A1:I1"/>
    <mergeCell ref="A2:I2"/>
    <mergeCell ref="A3:I3"/>
    <mergeCell ref="A4:I4"/>
    <mergeCell ref="A6:I6"/>
    <mergeCell ref="A7:I7"/>
    <mergeCell ref="A8:I8"/>
    <mergeCell ref="A9:I9"/>
    <mergeCell ref="A10:I10"/>
    <mergeCell ref="A11:I11"/>
    <mergeCell ref="A12:I12"/>
  </mergeCells>
  <conditionalFormatting sqref="G40:G41">
    <cfRule type="duplicateValues" dxfId="3" priority="1"/>
  </conditionalFormatting>
  <printOptions horizontalCentered="1"/>
  <pageMargins left="0.19685039370078741" right="0.19685039370078741" top="0.35" bottom="0.28999999999999998" header="0.2" footer="0.2"/>
  <pageSetup paperSize="9" scale="64" fitToHeight="0" orientation="portrait" r:id="rId1"/>
  <headerFooter>
    <oddHeader>&amp;LРЕЗУЛЬТАТЫ НА САЙТЕ WWW.FVSR/highway/result&amp;RФЕДЕРАЦИЯ ВЕЛОСИПЕДНОГО СПОРТА РОССИИ - WWW.FVSR.RU</oddHeader>
    <oddFooter>&amp;C&amp;P&amp;RОтчет создан &amp;D&amp;T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view="pageBreakPreview" topLeftCell="A13" zoomScale="90" zoomScaleNormal="90" zoomScaleSheetLayoutView="90" workbookViewId="0">
      <selection activeCell="K10" sqref="K10"/>
    </sheetView>
  </sheetViews>
  <sheetFormatPr defaultColWidth="9.28515625" defaultRowHeight="12.75" x14ac:dyDescent="0.2"/>
  <cols>
    <col min="1" max="1" width="7" style="1" customWidth="1"/>
    <col min="2" max="2" width="7.7109375" style="10" customWidth="1"/>
    <col min="3" max="3" width="12.42578125" style="10" customWidth="1"/>
    <col min="4" max="4" width="30.7109375" style="1" customWidth="1"/>
    <col min="5" max="5" width="12.28515625" style="36" customWidth="1"/>
    <col min="6" max="6" width="8.7109375" style="1" customWidth="1"/>
    <col min="7" max="7" width="26.28515625" style="1" customWidth="1"/>
    <col min="8" max="8" width="26.7109375" style="1" customWidth="1"/>
    <col min="9" max="9" width="26.85546875" style="1" customWidth="1"/>
    <col min="10" max="16384" width="9.28515625" style="1"/>
  </cols>
  <sheetData>
    <row r="1" spans="1:9" ht="21" customHeight="1" x14ac:dyDescent="0.2">
      <c r="A1" s="117" t="s">
        <v>0</v>
      </c>
      <c r="B1" s="117"/>
      <c r="C1" s="117"/>
      <c r="D1" s="117"/>
      <c r="E1" s="117"/>
      <c r="F1" s="117"/>
      <c r="G1" s="117"/>
      <c r="H1" s="117"/>
      <c r="I1" s="117"/>
    </row>
    <row r="2" spans="1:9" ht="21" customHeight="1" x14ac:dyDescent="0.2">
      <c r="A2" s="117" t="s">
        <v>29</v>
      </c>
      <c r="B2" s="117"/>
      <c r="C2" s="117"/>
      <c r="D2" s="117"/>
      <c r="E2" s="117"/>
      <c r="F2" s="117"/>
      <c r="G2" s="117"/>
      <c r="H2" s="117"/>
      <c r="I2" s="117"/>
    </row>
    <row r="3" spans="1:9" ht="21" customHeight="1" x14ac:dyDescent="0.2">
      <c r="A3" s="117" t="s">
        <v>7</v>
      </c>
      <c r="B3" s="117"/>
      <c r="C3" s="117"/>
      <c r="D3" s="117"/>
      <c r="E3" s="117"/>
      <c r="F3" s="117"/>
      <c r="G3" s="117"/>
      <c r="H3" s="117"/>
      <c r="I3" s="117"/>
    </row>
    <row r="4" spans="1:9" ht="21" customHeight="1" x14ac:dyDescent="0.2">
      <c r="A4" s="117" t="s">
        <v>30</v>
      </c>
      <c r="B4" s="117"/>
      <c r="C4" s="117"/>
      <c r="D4" s="117"/>
      <c r="E4" s="117"/>
      <c r="F4" s="117"/>
      <c r="G4" s="117"/>
      <c r="H4" s="117"/>
      <c r="I4" s="117"/>
    </row>
    <row r="5" spans="1:9" ht="13.15" customHeight="1" x14ac:dyDescent="0.2"/>
    <row r="6" spans="1:9" s="2" customFormat="1" ht="20.25" customHeight="1" x14ac:dyDescent="0.2">
      <c r="A6" s="118" t="s">
        <v>50</v>
      </c>
      <c r="B6" s="118"/>
      <c r="C6" s="118"/>
      <c r="D6" s="118"/>
      <c r="E6" s="118"/>
      <c r="F6" s="118"/>
      <c r="G6" s="118"/>
      <c r="H6" s="118"/>
      <c r="I6" s="118"/>
    </row>
    <row r="7" spans="1:9" s="2" customFormat="1" ht="18" customHeight="1" x14ac:dyDescent="0.2">
      <c r="A7" s="119" t="s">
        <v>13</v>
      </c>
      <c r="B7" s="119"/>
      <c r="C7" s="119"/>
      <c r="D7" s="119"/>
      <c r="E7" s="119"/>
      <c r="F7" s="119"/>
      <c r="G7" s="119"/>
      <c r="H7" s="119"/>
      <c r="I7" s="119"/>
    </row>
    <row r="8" spans="1:9" s="2" customFormat="1" ht="6" customHeight="1" thickBot="1" x14ac:dyDescent="0.25">
      <c r="A8" s="119"/>
      <c r="B8" s="119"/>
      <c r="C8" s="119"/>
      <c r="D8" s="119"/>
      <c r="E8" s="119"/>
      <c r="F8" s="119"/>
      <c r="G8" s="119"/>
      <c r="H8" s="119"/>
      <c r="I8" s="119"/>
    </row>
    <row r="9" spans="1:9" ht="23.65" customHeight="1" thickTop="1" x14ac:dyDescent="0.2">
      <c r="A9" s="120" t="s">
        <v>26</v>
      </c>
      <c r="B9" s="121"/>
      <c r="C9" s="121"/>
      <c r="D9" s="121"/>
      <c r="E9" s="121"/>
      <c r="F9" s="121"/>
      <c r="G9" s="121"/>
      <c r="H9" s="121"/>
      <c r="I9" s="121"/>
    </row>
    <row r="10" spans="1:9" ht="18" customHeight="1" x14ac:dyDescent="0.2">
      <c r="A10" s="131" t="s">
        <v>49</v>
      </c>
      <c r="B10" s="132"/>
      <c r="C10" s="132"/>
      <c r="D10" s="132"/>
      <c r="E10" s="132"/>
      <c r="F10" s="132"/>
      <c r="G10" s="132"/>
      <c r="H10" s="132"/>
      <c r="I10" s="132"/>
    </row>
    <row r="11" spans="1:9" ht="19.5" customHeight="1" x14ac:dyDescent="0.2">
      <c r="A11" s="131" t="s">
        <v>42</v>
      </c>
      <c r="B11" s="132"/>
      <c r="C11" s="132"/>
      <c r="D11" s="132"/>
      <c r="E11" s="132"/>
      <c r="F11" s="132"/>
      <c r="G11" s="132"/>
      <c r="H11" s="132"/>
      <c r="I11" s="132"/>
    </row>
    <row r="12" spans="1:9" ht="12" customHeight="1" x14ac:dyDescent="0.2">
      <c r="A12" s="128"/>
      <c r="B12" s="129"/>
      <c r="C12" s="129"/>
      <c r="D12" s="129"/>
      <c r="E12" s="129"/>
      <c r="F12" s="129"/>
      <c r="G12" s="129"/>
      <c r="H12" s="129"/>
      <c r="I12" s="129"/>
    </row>
    <row r="13" spans="1:9" ht="15.75" x14ac:dyDescent="0.2">
      <c r="A13" s="48" t="s">
        <v>32</v>
      </c>
      <c r="B13" s="14"/>
      <c r="C13" s="29"/>
      <c r="D13" s="28"/>
      <c r="E13" s="30"/>
      <c r="F13" s="3"/>
      <c r="G13" s="38" t="s">
        <v>27</v>
      </c>
      <c r="H13" s="3"/>
      <c r="I13" s="22" t="s">
        <v>46</v>
      </c>
    </row>
    <row r="14" spans="1:9" ht="15.75" x14ac:dyDescent="0.2">
      <c r="A14" s="12" t="s">
        <v>33</v>
      </c>
      <c r="B14" s="9"/>
      <c r="C14" s="9"/>
      <c r="D14" s="37"/>
      <c r="E14" s="31"/>
      <c r="F14" s="4"/>
      <c r="G14" s="39" t="s">
        <v>28</v>
      </c>
      <c r="H14" s="4"/>
      <c r="I14" s="24" t="s">
        <v>48</v>
      </c>
    </row>
    <row r="15" spans="1:9" ht="15" x14ac:dyDescent="0.2">
      <c r="A15" s="123" t="s">
        <v>6</v>
      </c>
      <c r="B15" s="124"/>
      <c r="C15" s="124"/>
      <c r="D15" s="124"/>
      <c r="E15" s="124"/>
      <c r="F15" s="124"/>
      <c r="G15" s="125"/>
      <c r="H15" s="126" t="s">
        <v>1</v>
      </c>
      <c r="I15" s="124"/>
    </row>
    <row r="16" spans="1:9" ht="15" x14ac:dyDescent="0.2">
      <c r="A16" s="13"/>
      <c r="B16" s="18"/>
      <c r="C16" s="18"/>
      <c r="D16" s="7"/>
      <c r="E16" s="32"/>
      <c r="F16" s="7"/>
      <c r="G16" s="8" t="s">
        <v>20</v>
      </c>
      <c r="H16" s="94" t="s">
        <v>35</v>
      </c>
      <c r="I16" s="95"/>
    </row>
    <row r="17" spans="1:9" ht="15" x14ac:dyDescent="0.2">
      <c r="A17" s="13" t="s">
        <v>14</v>
      </c>
      <c r="B17" s="17"/>
      <c r="C17" s="17"/>
      <c r="D17" s="5"/>
      <c r="F17" s="5"/>
      <c r="G17" s="27" t="s">
        <v>36</v>
      </c>
      <c r="H17" s="96" t="s">
        <v>21</v>
      </c>
      <c r="I17" s="97"/>
    </row>
    <row r="18" spans="1:9" ht="15" x14ac:dyDescent="0.2">
      <c r="A18" s="13" t="s">
        <v>15</v>
      </c>
      <c r="B18" s="18"/>
      <c r="C18" s="18"/>
      <c r="D18" s="6"/>
      <c r="E18" s="32"/>
      <c r="F18" s="7"/>
      <c r="G18" s="27" t="s">
        <v>37</v>
      </c>
      <c r="H18" s="96" t="s">
        <v>34</v>
      </c>
      <c r="I18" s="97"/>
    </row>
    <row r="19" spans="1:9" ht="15.75" thickBot="1" x14ac:dyDescent="0.25">
      <c r="A19" s="20" t="s">
        <v>12</v>
      </c>
      <c r="B19" s="16"/>
      <c r="C19" s="16"/>
      <c r="D19" s="15"/>
      <c r="E19" s="33"/>
      <c r="F19" s="19"/>
      <c r="G19" s="58" t="s">
        <v>38</v>
      </c>
      <c r="H19" s="98" t="s">
        <v>18</v>
      </c>
      <c r="I19" s="99" t="s">
        <v>47</v>
      </c>
    </row>
    <row r="20" spans="1:9" ht="6.75" customHeight="1" thickTop="1" thickBot="1" x14ac:dyDescent="0.25"/>
    <row r="21" spans="1:9" ht="27" customHeight="1" thickTop="1" x14ac:dyDescent="0.2">
      <c r="A21" s="144" t="s">
        <v>4</v>
      </c>
      <c r="B21" s="104" t="s">
        <v>9</v>
      </c>
      <c r="C21" s="104" t="s">
        <v>19</v>
      </c>
      <c r="D21" s="104" t="s">
        <v>2</v>
      </c>
      <c r="E21" s="107" t="s">
        <v>17</v>
      </c>
      <c r="F21" s="104" t="s">
        <v>5</v>
      </c>
      <c r="G21" s="104" t="s">
        <v>10</v>
      </c>
      <c r="H21" s="109" t="s">
        <v>16</v>
      </c>
      <c r="I21" s="111" t="s">
        <v>11</v>
      </c>
    </row>
    <row r="22" spans="1:9" ht="20.25" customHeight="1" x14ac:dyDescent="0.2">
      <c r="A22" s="145"/>
      <c r="B22" s="105"/>
      <c r="C22" s="105"/>
      <c r="D22" s="105"/>
      <c r="E22" s="108"/>
      <c r="F22" s="105"/>
      <c r="G22" s="105"/>
      <c r="H22" s="110"/>
      <c r="I22" s="112"/>
    </row>
    <row r="23" spans="1:9" s="62" customFormat="1" ht="18" customHeight="1" x14ac:dyDescent="0.2">
      <c r="A23" s="61">
        <v>1</v>
      </c>
      <c r="B23" s="168">
        <v>1</v>
      </c>
      <c r="C23" s="168">
        <f>VLOOKUP(B23,[1]Список!$A$1:$F$460,2,0)</f>
        <v>10090059834</v>
      </c>
      <c r="D23" s="169" t="str">
        <f>VLOOKUP(B23,[1]Список!$A$1:$F$460,3,0)</f>
        <v xml:space="preserve">КИРИЛЬЦЕВ Тимур </v>
      </c>
      <c r="E23" s="169">
        <f>VLOOKUP(B23,[1]Список!$A$1:$F$460,4,0)</f>
        <v>39363</v>
      </c>
      <c r="F23" s="168" t="str">
        <f>VLOOKUP(B23,[1]Список!$A$1:$F$460,5,0)</f>
        <v>КМС</v>
      </c>
      <c r="G23" s="168" t="str">
        <f>VLOOKUP(B23,[1]Список!$A$1:$F$460,6,0)</f>
        <v>Москва</v>
      </c>
      <c r="H23" s="63"/>
      <c r="I23" s="100"/>
    </row>
    <row r="24" spans="1:9" s="62" customFormat="1" ht="18" customHeight="1" x14ac:dyDescent="0.2">
      <c r="A24" s="61">
        <v>2</v>
      </c>
      <c r="B24" s="168">
        <v>45</v>
      </c>
      <c r="C24" s="168">
        <f>VLOOKUP(B24,[1]Список!$A$1:$F$460,2,0)</f>
        <v>10119497011</v>
      </c>
      <c r="D24" s="170" t="str">
        <f>VLOOKUP(B24,[1]Список!$A$1:$F$460,3,0)</f>
        <v>ЦВЕТКОВ Артем</v>
      </c>
      <c r="E24" s="169">
        <f>VLOOKUP(B24,[1]Список!$A$1:$F$460,4,0)</f>
        <v>39295</v>
      </c>
      <c r="F24" s="168" t="str">
        <f>VLOOKUP(B24,[1]Список!$A$1:$F$460,5,0)</f>
        <v>КМС</v>
      </c>
      <c r="G24" s="168" t="str">
        <f>VLOOKUP(B24,[1]Список!$A$1:$F$460,6,0)</f>
        <v>Санкт-Петербург</v>
      </c>
      <c r="H24" s="63"/>
      <c r="I24" s="100"/>
    </row>
    <row r="25" spans="1:9" s="62" customFormat="1" ht="18" customHeight="1" x14ac:dyDescent="0.2">
      <c r="A25" s="61">
        <v>3</v>
      </c>
      <c r="B25" s="168">
        <v>55</v>
      </c>
      <c r="C25" s="168">
        <f>VLOOKUP(B25,[1]Список!$A$1:$F$460,2,0)</f>
        <v>10132853810</v>
      </c>
      <c r="D25" s="170" t="str">
        <f>VLOOKUP(B25,[1]Список!$A$1:$F$460,3,0)</f>
        <v>НИКИШИН Александр</v>
      </c>
      <c r="E25" s="169">
        <f>VLOOKUP(B25,[1]Список!$A$1:$F$460,4,0)</f>
        <v>39671</v>
      </c>
      <c r="F25" s="168" t="str">
        <f>VLOOKUP(B25,[1]Список!$A$1:$F$460,5,0)</f>
        <v>1</v>
      </c>
      <c r="G25" s="168" t="str">
        <f>VLOOKUP(B25,[1]Список!$A$1:$F$460,6,0)</f>
        <v>Тульская область</v>
      </c>
      <c r="H25" s="63"/>
      <c r="I25" s="100"/>
    </row>
    <row r="26" spans="1:9" s="62" customFormat="1" ht="18" customHeight="1" x14ac:dyDescent="0.2">
      <c r="A26" s="61">
        <v>4</v>
      </c>
      <c r="B26" s="168">
        <v>16</v>
      </c>
      <c r="C26" s="168">
        <f>VLOOKUP(B26,[1]Список!$A$1:$F$460,2,0)</f>
        <v>10107322194</v>
      </c>
      <c r="D26" s="170" t="str">
        <f>VLOOKUP(B26,[1]Список!$A$1:$F$460,3,0)</f>
        <v>КИМАКОВСКИЙ Захар</v>
      </c>
      <c r="E26" s="169">
        <f>VLOOKUP(B26,[1]Список!$A$1:$F$460,4,0)</f>
        <v>39113</v>
      </c>
      <c r="F26" s="168" t="str">
        <f>VLOOKUP(B26,[1]Список!$A$1:$F$460,5,0)</f>
        <v>КМС</v>
      </c>
      <c r="G26" s="168" t="str">
        <f>VLOOKUP(B26,[1]Список!$A$1:$F$460,6,0)</f>
        <v>Свердловская область</v>
      </c>
      <c r="H26" s="63"/>
      <c r="I26" s="100"/>
    </row>
    <row r="27" spans="1:9" s="62" customFormat="1" ht="18" customHeight="1" x14ac:dyDescent="0.2">
      <c r="A27" s="61">
        <v>5</v>
      </c>
      <c r="B27" s="168">
        <v>4</v>
      </c>
      <c r="C27" s="168">
        <f>VLOOKUP(B27,[1]Список!$A$1:$F$460,2,0)</f>
        <v>10112680941</v>
      </c>
      <c r="D27" s="170" t="str">
        <f>VLOOKUP(B27,[1]Список!$A$1:$F$460,3,0)</f>
        <v xml:space="preserve">ГРИГОРЬЕВ Сократ </v>
      </c>
      <c r="E27" s="169">
        <f>VLOOKUP(B27,[1]Список!$A$1:$F$460,4,0)</f>
        <v>39226</v>
      </c>
      <c r="F27" s="168" t="str">
        <f>VLOOKUP(B27,[1]Список!$A$1:$F$460,5,0)</f>
        <v>1</v>
      </c>
      <c r="G27" s="168" t="str">
        <f>VLOOKUP(B27,[1]Список!$A$1:$F$460,6,0)</f>
        <v>Москва</v>
      </c>
      <c r="H27" s="63"/>
      <c r="I27" s="100"/>
    </row>
    <row r="28" spans="1:9" s="62" customFormat="1" ht="18" customHeight="1" x14ac:dyDescent="0.2">
      <c r="A28" s="61">
        <v>6</v>
      </c>
      <c r="B28" s="168">
        <v>46</v>
      </c>
      <c r="C28" s="168">
        <f>VLOOKUP(B28,[1]Список!$A$1:$F$460,2,0)</f>
        <v>10133902723</v>
      </c>
      <c r="D28" s="170" t="str">
        <f>VLOOKUP(B28,[1]Список!$A$1:$F$460,3,0)</f>
        <v>ПУШКАРЕВ Ярослав</v>
      </c>
      <c r="E28" s="169">
        <f>VLOOKUP(B28,[1]Список!$A$1:$F$460,4,0)</f>
        <v>39552</v>
      </c>
      <c r="F28" s="168" t="str">
        <f>VLOOKUP(B28,[1]Список!$A$1:$F$460,5,0)</f>
        <v>1</v>
      </c>
      <c r="G28" s="168" t="str">
        <f>VLOOKUP(B28,[1]Список!$A$1:$F$460,6,0)</f>
        <v>Санкт-Петербург</v>
      </c>
      <c r="H28" s="63"/>
      <c r="I28" s="100"/>
    </row>
    <row r="29" spans="1:9" s="62" customFormat="1" ht="18" customHeight="1" x14ac:dyDescent="0.2">
      <c r="A29" s="61">
        <v>7</v>
      </c>
      <c r="B29" s="168">
        <v>44</v>
      </c>
      <c r="C29" s="168">
        <f>VLOOKUP(B29,[1]Список!$A$1:$F$460,2,0)</f>
        <v>10142216936</v>
      </c>
      <c r="D29" s="170" t="str">
        <f>VLOOKUP(B29,[1]Список!$A$1:$F$460,3,0)</f>
        <v>МОКЕЕВ Захар</v>
      </c>
      <c r="E29" s="169">
        <f>VLOOKUP(B29,[1]Список!$A$1:$F$460,4,0)</f>
        <v>39466</v>
      </c>
      <c r="F29" s="168" t="str">
        <f>VLOOKUP(B29,[1]Список!$A$1:$F$460,5,0)</f>
        <v>1</v>
      </c>
      <c r="G29" s="168" t="str">
        <f>VLOOKUP(B29,[1]Список!$A$1:$F$460,6,0)</f>
        <v>Санкт-Петербург</v>
      </c>
      <c r="H29" s="63"/>
      <c r="I29" s="100"/>
    </row>
    <row r="30" spans="1:9" s="62" customFormat="1" ht="18" customHeight="1" x14ac:dyDescent="0.2">
      <c r="A30" s="61">
        <v>8</v>
      </c>
      <c r="B30" s="168">
        <v>18</v>
      </c>
      <c r="C30" s="168">
        <f>VLOOKUP(B30,[1]Список!$A$1:$F$460,2,0)</f>
        <v>10104083913</v>
      </c>
      <c r="D30" s="170" t="str">
        <f>VLOOKUP(B30,[1]Список!$A$1:$F$460,3,0)</f>
        <v xml:space="preserve">ВЫСОКОСОВ Александр </v>
      </c>
      <c r="E30" s="169">
        <f>VLOOKUP(B30,[1]Список!$A$1:$F$460,4,0)</f>
        <v>39116</v>
      </c>
      <c r="F30" s="168" t="str">
        <f>VLOOKUP(B30,[1]Список!$A$1:$F$460,5,0)</f>
        <v>1</v>
      </c>
      <c r="G30" s="168" t="str">
        <f>VLOOKUP(B30,[1]Список!$A$1:$F$460,6,0)</f>
        <v>Москва</v>
      </c>
      <c r="H30" s="63"/>
      <c r="I30" s="100"/>
    </row>
    <row r="31" spans="1:9" s="62" customFormat="1" ht="18" customHeight="1" x14ac:dyDescent="0.2">
      <c r="A31" s="61">
        <v>9</v>
      </c>
      <c r="B31" s="168">
        <v>54</v>
      </c>
      <c r="C31" s="168">
        <f>VLOOKUP(B31,[1]Список!$A$1:$F$460,2,0)</f>
        <v>10101388222</v>
      </c>
      <c r="D31" s="170" t="str">
        <f>VLOOKUP(B31,[1]Список!$A$1:$F$460,3,0)</f>
        <v>СМИРНОВ Роман</v>
      </c>
      <c r="E31" s="169">
        <f>VLOOKUP(B31,[1]Список!$A$1:$F$460,4,0)</f>
        <v>39390</v>
      </c>
      <c r="F31" s="168" t="str">
        <f>VLOOKUP(B31,[1]Список!$A$1:$F$460,5,0)</f>
        <v>1</v>
      </c>
      <c r="G31" s="168" t="str">
        <f>VLOOKUP(B31,[1]Список!$A$1:$F$460,6,0)</f>
        <v>Тульская область</v>
      </c>
      <c r="H31" s="63"/>
      <c r="I31" s="100"/>
    </row>
    <row r="32" spans="1:9" s="62" customFormat="1" ht="18" customHeight="1" x14ac:dyDescent="0.2">
      <c r="A32" s="61">
        <v>10</v>
      </c>
      <c r="B32" s="168">
        <v>2</v>
      </c>
      <c r="C32" s="168">
        <f>VLOOKUP(B32,[1]Список!$A$1:$F$460,2,0)</f>
        <v>10130333830</v>
      </c>
      <c r="D32" s="170" t="str">
        <f>VLOOKUP(B32,[1]Список!$A$1:$F$460,3,0)</f>
        <v xml:space="preserve">ЛАПШИН Никита </v>
      </c>
      <c r="E32" s="169">
        <f>VLOOKUP(B32,[1]Список!$A$1:$F$460,4,0)</f>
        <v>39249</v>
      </c>
      <c r="F32" s="168" t="str">
        <f>VLOOKUP(B32,[1]Список!$A$1:$F$460,5,0)</f>
        <v>3</v>
      </c>
      <c r="G32" s="168" t="str">
        <f>VLOOKUP(B32,[1]Список!$A$1:$F$460,6,0)</f>
        <v>Москва</v>
      </c>
      <c r="H32" s="63"/>
      <c r="I32" s="100"/>
    </row>
    <row r="33" spans="1:9" s="62" customFormat="1" ht="18" customHeight="1" x14ac:dyDescent="0.2">
      <c r="A33" s="61">
        <v>11</v>
      </c>
      <c r="B33" s="168">
        <v>5</v>
      </c>
      <c r="C33" s="168">
        <f>VLOOKUP(B33,[1]Список!$A$1:$F$460,2,0)</f>
        <v>10123421871</v>
      </c>
      <c r="D33" s="170" t="str">
        <f>VLOOKUP(B33,[1]Список!$A$1:$F$460,3,0)</f>
        <v xml:space="preserve">БОГОМОЛОВ Кирилл </v>
      </c>
      <c r="E33" s="169">
        <f>VLOOKUP(B33,[1]Список!$A$1:$F$460,4,0)</f>
        <v>39107</v>
      </c>
      <c r="F33" s="168" t="str">
        <f>VLOOKUP(B33,[1]Список!$A$1:$F$460,5,0)</f>
        <v>2</v>
      </c>
      <c r="G33" s="168" t="str">
        <f>VLOOKUP(B33,[1]Список!$A$1:$F$460,6,0)</f>
        <v>Москва</v>
      </c>
      <c r="H33" s="63"/>
      <c r="I33" s="100"/>
    </row>
    <row r="34" spans="1:9" s="62" customFormat="1" ht="18" customHeight="1" x14ac:dyDescent="0.2">
      <c r="A34" s="61">
        <v>12</v>
      </c>
      <c r="B34" s="168">
        <v>39</v>
      </c>
      <c r="C34" s="168">
        <f>VLOOKUP(B34,[1]Список!$A$1:$F$460,2,0)</f>
        <v>10130112447</v>
      </c>
      <c r="D34" s="170" t="str">
        <f>VLOOKUP(B34,[1]Список!$A$1:$F$460,3,0)</f>
        <v>КУРТАКОВ Владимир</v>
      </c>
      <c r="E34" s="169">
        <f>VLOOKUP(B34,[1]Список!$A$1:$F$460,4,0)</f>
        <v>40267</v>
      </c>
      <c r="F34" s="168" t="str">
        <f>VLOOKUP(B34,[1]Список!$A$1:$F$460,5,0)</f>
        <v>2</v>
      </c>
      <c r="G34" s="168" t="str">
        <f>VLOOKUP(B34,[1]Список!$A$1:$F$460,6,0)</f>
        <v>Москва</v>
      </c>
      <c r="H34" s="63"/>
      <c r="I34" s="100"/>
    </row>
    <row r="35" spans="1:9" s="62" customFormat="1" ht="18" customHeight="1" x14ac:dyDescent="0.2">
      <c r="A35" s="61">
        <v>13</v>
      </c>
      <c r="B35" s="168">
        <v>3</v>
      </c>
      <c r="C35" s="168">
        <f>VLOOKUP(B35,[1]Список!$A$1:$F$460,2,0)</f>
        <v>10120491562</v>
      </c>
      <c r="D35" s="170" t="str">
        <f>VLOOKUP(B35,[1]Список!$A$1:$F$460,3,0)</f>
        <v xml:space="preserve">БУСЛАЕВ Артем </v>
      </c>
      <c r="E35" s="169">
        <f>VLOOKUP(B35,[1]Список!$A$1:$F$460,4,0)</f>
        <v>39238</v>
      </c>
      <c r="F35" s="168" t="str">
        <f>VLOOKUP(B35,[1]Список!$A$1:$F$460,5,0)</f>
        <v>1</v>
      </c>
      <c r="G35" s="168" t="str">
        <f>VLOOKUP(B35,[1]Список!$A$1:$F$460,6,0)</f>
        <v>Москва</v>
      </c>
      <c r="H35" s="63"/>
      <c r="I35" s="100"/>
    </row>
    <row r="36" spans="1:9" s="62" customFormat="1" ht="18" customHeight="1" x14ac:dyDescent="0.2">
      <c r="A36" s="61">
        <v>13</v>
      </c>
      <c r="B36" s="168">
        <v>6</v>
      </c>
      <c r="C36" s="168">
        <f>VLOOKUP(B36,[1]Список!$A$1:$F$460,2,0)</f>
        <v>10099853905</v>
      </c>
      <c r="D36" s="170" t="str">
        <f>VLOOKUP(B36,[1]Список!$A$1:$F$460,3,0)</f>
        <v xml:space="preserve">ВАСИЛЬЕВ Тимофей </v>
      </c>
      <c r="E36" s="169">
        <f>VLOOKUP(B36,[1]Список!$A$1:$F$460,4,0)</f>
        <v>39183</v>
      </c>
      <c r="F36" s="168" t="str">
        <f>VLOOKUP(B36,[1]Список!$A$1:$F$460,5,0)</f>
        <v>1</v>
      </c>
      <c r="G36" s="168" t="str">
        <f>VLOOKUP(B36,[1]Список!$A$1:$F$460,6,0)</f>
        <v>Москва</v>
      </c>
      <c r="H36" s="63"/>
      <c r="I36" s="100"/>
    </row>
    <row r="37" spans="1:9" s="62" customFormat="1" ht="18" customHeight="1" x14ac:dyDescent="0.2">
      <c r="A37" s="61">
        <v>13</v>
      </c>
      <c r="B37" s="168">
        <v>56</v>
      </c>
      <c r="C37" s="168">
        <f>VLOOKUP(B37,[1]Список!$A$1:$F$460,2,0)</f>
        <v>10100863008</v>
      </c>
      <c r="D37" s="170" t="str">
        <f>VLOOKUP(B37,[1]Список!$A$1:$F$460,3,0)</f>
        <v>ПУЧЕНКИН Артем</v>
      </c>
      <c r="E37" s="169">
        <f>VLOOKUP(B37,[1]Список!$A$1:$F$460,4,0)</f>
        <v>39432</v>
      </c>
      <c r="F37" s="168" t="str">
        <f>VLOOKUP(B37,[1]Список!$A$1:$F$460,5,0)</f>
        <v>1</v>
      </c>
      <c r="G37" s="168" t="str">
        <f>VLOOKUP(B37,[1]Список!$A$1:$F$460,6,0)</f>
        <v>Тульская область</v>
      </c>
      <c r="H37" s="63"/>
      <c r="I37" s="100"/>
    </row>
    <row r="38" spans="1:9" s="62" customFormat="1" ht="18" customHeight="1" x14ac:dyDescent="0.2">
      <c r="A38" s="61">
        <v>13</v>
      </c>
      <c r="B38" s="168">
        <v>60</v>
      </c>
      <c r="C38" s="168">
        <f>VLOOKUP(B38,[1]Список!$A$1:$F$460,2,0)</f>
        <v>10129677664</v>
      </c>
      <c r="D38" s="170" t="str">
        <f>VLOOKUP(B38,[1]Список!$A$1:$F$460,3,0)</f>
        <v>КУНИН Андрей</v>
      </c>
      <c r="E38" s="169">
        <f>VLOOKUP(B38,[1]Список!$A$1:$F$460,4,0)</f>
        <v>39402</v>
      </c>
      <c r="F38" s="168" t="str">
        <f>VLOOKUP(B38,[1]Список!$A$1:$F$460,5,0)</f>
        <v>1</v>
      </c>
      <c r="G38" s="168" t="str">
        <f>VLOOKUP(B38,[1]Список!$A$1:$F$460,6,0)</f>
        <v>Тульская область</v>
      </c>
      <c r="H38" s="63"/>
      <c r="I38" s="100"/>
    </row>
    <row r="39" spans="1:9" s="62" customFormat="1" ht="18" customHeight="1" x14ac:dyDescent="0.2">
      <c r="A39" s="61">
        <v>13</v>
      </c>
      <c r="B39" s="168">
        <v>12</v>
      </c>
      <c r="C39" s="168">
        <f>VLOOKUP(B39,[1]Список!$A$1:$F$460,2,0)</f>
        <v>10104651866</v>
      </c>
      <c r="D39" s="170" t="str">
        <f>VLOOKUP(B39,[1]Список!$A$1:$F$460,3,0)</f>
        <v xml:space="preserve">НАГОРНОВ Богдан </v>
      </c>
      <c r="E39" s="169">
        <f>VLOOKUP(B39,[1]Список!$A$1:$F$460,4,0)</f>
        <v>39156</v>
      </c>
      <c r="F39" s="168" t="str">
        <f>VLOOKUP(B39,[1]Список!$A$1:$F$460,5,0)</f>
        <v>КМС</v>
      </c>
      <c r="G39" s="168" t="str">
        <f>VLOOKUP(B39,[1]Список!$A$1:$F$460,6,0)</f>
        <v>Москва</v>
      </c>
      <c r="H39" s="63"/>
      <c r="I39" s="100"/>
    </row>
    <row r="40" spans="1:9" s="62" customFormat="1" ht="18" customHeight="1" x14ac:dyDescent="0.2">
      <c r="A40" s="61">
        <v>13</v>
      </c>
      <c r="B40" s="168">
        <v>17</v>
      </c>
      <c r="C40" s="168">
        <f>VLOOKUP(B40,[1]Список!$A$1:$F$460,2,0)</f>
        <v>10104085933</v>
      </c>
      <c r="D40" s="170" t="str">
        <f>VLOOKUP(B40,[1]Список!$A$1:$F$460,3,0)</f>
        <v xml:space="preserve">ЗЕЛЕНЕВ Тимофей </v>
      </c>
      <c r="E40" s="169">
        <f>VLOOKUP(B40,[1]Список!$A$1:$F$460,4,0)</f>
        <v>39106</v>
      </c>
      <c r="F40" s="168" t="str">
        <f>VLOOKUP(B40,[1]Список!$A$1:$F$460,5,0)</f>
        <v>1</v>
      </c>
      <c r="G40" s="168" t="str">
        <f>VLOOKUP(B40,[1]Список!$A$1:$F$460,6,0)</f>
        <v>Москва</v>
      </c>
      <c r="H40" s="63"/>
      <c r="I40" s="100"/>
    </row>
    <row r="41" spans="1:9" s="62" customFormat="1" ht="18" customHeight="1" x14ac:dyDescent="0.2">
      <c r="A41" s="61">
        <v>19</v>
      </c>
      <c r="B41" s="168">
        <v>49</v>
      </c>
      <c r="C41" s="168">
        <f>VLOOKUP(B41,[1]Список!$A$1:$F$460,2,0)</f>
        <v>10135837669</v>
      </c>
      <c r="D41" s="170" t="str">
        <f>VLOOKUP(B41,[1]Список!$A$1:$F$460,3,0)</f>
        <v>АРКИЛОВИЧ Роман</v>
      </c>
      <c r="E41" s="169">
        <f>VLOOKUP(B41,[1]Список!$A$1:$F$460,4,0)</f>
        <v>39120</v>
      </c>
      <c r="F41" s="168" t="str">
        <f>VLOOKUP(B41,[1]Список!$A$1:$F$460,5,0)</f>
        <v>3</v>
      </c>
      <c r="G41" s="168" t="str">
        <f>VLOOKUP(B41,[1]Список!$A$1:$F$460,6,0)</f>
        <v>Московская область</v>
      </c>
      <c r="H41" s="63"/>
      <c r="I41" s="100"/>
    </row>
    <row r="42" spans="1:9" s="62" customFormat="1" ht="18" customHeight="1" x14ac:dyDescent="0.2">
      <c r="A42" s="61">
        <v>19</v>
      </c>
      <c r="B42" s="168">
        <v>58</v>
      </c>
      <c r="C42" s="168">
        <f>VLOOKUP(B42,[1]Список!$A$1:$F$460,2,0)</f>
        <v>10142405377</v>
      </c>
      <c r="D42" s="170" t="str">
        <f>VLOOKUP(B42,[1]Список!$A$1:$F$460,3,0)</f>
        <v>КАЗАКОВ Владислав</v>
      </c>
      <c r="E42" s="169">
        <f>VLOOKUP(B42,[1]Список!$A$1:$F$460,4,0)</f>
        <v>40085</v>
      </c>
      <c r="F42" s="168" t="str">
        <f>VLOOKUP(B42,[1]Список!$A$1:$F$460,5,0)</f>
        <v>1</v>
      </c>
      <c r="G42" s="168" t="str">
        <f>VLOOKUP(B42,[1]Список!$A$1:$F$460,6,0)</f>
        <v>Тульская область</v>
      </c>
      <c r="H42" s="63"/>
      <c r="I42" s="100"/>
    </row>
    <row r="43" spans="1:9" s="62" customFormat="1" ht="18" customHeight="1" x14ac:dyDescent="0.2">
      <c r="A43" s="61">
        <v>19</v>
      </c>
      <c r="B43" s="168">
        <v>29</v>
      </c>
      <c r="C43" s="168">
        <f>VLOOKUP(B43,[1]Список!$A$1:$F$460,2,0)</f>
        <v>10135578395</v>
      </c>
      <c r="D43" s="170" t="str">
        <f>VLOOKUP(B43,[1]Список!$A$1:$F$460,3,0)</f>
        <v xml:space="preserve">ПРОКОФЬЕВ Степан </v>
      </c>
      <c r="E43" s="169">
        <f>VLOOKUP(B43,[1]Список!$A$1:$F$460,4,0)</f>
        <v>39548</v>
      </c>
      <c r="F43" s="168" t="str">
        <f>VLOOKUP(B43,[1]Список!$A$1:$F$460,5,0)</f>
        <v>3</v>
      </c>
      <c r="G43" s="168" t="str">
        <f>VLOOKUP(B43,[1]Список!$A$1:$F$460,6,0)</f>
        <v>Москва</v>
      </c>
      <c r="H43" s="63"/>
      <c r="I43" s="100"/>
    </row>
    <row r="44" spans="1:9" s="62" customFormat="1" ht="18" customHeight="1" x14ac:dyDescent="0.2">
      <c r="A44" s="61">
        <v>19</v>
      </c>
      <c r="B44" s="168">
        <v>47</v>
      </c>
      <c r="C44" s="168">
        <f>VLOOKUP(B44,[1]Список!$A$1:$F$460,2,0)</f>
        <v>10116910545</v>
      </c>
      <c r="D44" s="170" t="str">
        <f>VLOOKUP(B44,[1]Список!$A$1:$F$460,3,0)</f>
        <v>БАРЫБИН Даниил</v>
      </c>
      <c r="E44" s="169">
        <f>VLOOKUP(B44,[1]Список!$A$1:$F$460,4,0)</f>
        <v>39549</v>
      </c>
      <c r="F44" s="168" t="str">
        <f>VLOOKUP(B44,[1]Список!$A$1:$F$460,5,0)</f>
        <v>1</v>
      </c>
      <c r="G44" s="168" t="str">
        <f>VLOOKUP(B44,[1]Список!$A$1:$F$460,6,0)</f>
        <v>Санкт-Петербург</v>
      </c>
      <c r="H44" s="63"/>
      <c r="I44" s="100"/>
    </row>
    <row r="45" spans="1:9" s="62" customFormat="1" ht="18" customHeight="1" x14ac:dyDescent="0.2">
      <c r="A45" s="61">
        <v>19</v>
      </c>
      <c r="B45" s="168">
        <v>48</v>
      </c>
      <c r="C45" s="168">
        <f>VLOOKUP(B45,[1]Список!$A$1:$F$460,2,0)</f>
        <v>10128264494</v>
      </c>
      <c r="D45" s="170" t="str">
        <f>VLOOKUP(B45,[1]Список!$A$1:$F$460,3,0)</f>
        <v>МИХАЙЛОВСКИЙ Владимир</v>
      </c>
      <c r="E45" s="169">
        <f>VLOOKUP(B45,[1]Список!$A$1:$F$460,4,0)</f>
        <v>39568</v>
      </c>
      <c r="F45" s="168" t="str">
        <f>VLOOKUP(B45,[1]Список!$A$1:$F$460,5,0)</f>
        <v>2</v>
      </c>
      <c r="G45" s="168" t="str">
        <f>VLOOKUP(B45,[1]Список!$A$1:$F$460,6,0)</f>
        <v>Московская область</v>
      </c>
      <c r="H45" s="63"/>
      <c r="I45" s="100"/>
    </row>
    <row r="46" spans="1:9" s="62" customFormat="1" ht="18" customHeight="1" x14ac:dyDescent="0.2">
      <c r="A46" s="61">
        <v>19</v>
      </c>
      <c r="B46" s="168">
        <v>88</v>
      </c>
      <c r="C46" s="168">
        <f>VLOOKUP(B46,[1]Список!$A$1:$F$460,2,0)</f>
        <v>10141781951</v>
      </c>
      <c r="D46" s="170" t="str">
        <f>VLOOKUP(B46,[1]Список!$A$1:$F$460,3,0)</f>
        <v>ПЛИТАРАК Андрей</v>
      </c>
      <c r="E46" s="169">
        <f>VLOOKUP(B46,[1]Список!$A$1:$F$460,4,0)</f>
        <v>39869</v>
      </c>
      <c r="F46" s="168" t="str">
        <f>VLOOKUP(B46,[1]Список!$A$1:$F$460,5,0)</f>
        <v>3</v>
      </c>
      <c r="G46" s="168" t="str">
        <f>VLOOKUP(B46,[1]Список!$A$1:$F$460,6,0)</f>
        <v>Московская область</v>
      </c>
      <c r="H46" s="63"/>
      <c r="I46" s="100"/>
    </row>
    <row r="47" spans="1:9" ht="10.5" customHeight="1" thickBot="1" x14ac:dyDescent="0.25">
      <c r="A47" s="50"/>
    </row>
    <row r="48" spans="1:9" ht="15.75" thickTop="1" x14ac:dyDescent="0.2">
      <c r="A48" s="115" t="s">
        <v>3</v>
      </c>
      <c r="B48" s="116"/>
      <c r="C48" s="116"/>
      <c r="D48" s="116"/>
      <c r="E48" s="44"/>
      <c r="F48" s="44"/>
      <c r="G48" s="116"/>
      <c r="H48" s="116"/>
      <c r="I48" s="116"/>
    </row>
    <row r="49" spans="1:9" ht="15" x14ac:dyDescent="0.2">
      <c r="A49" s="45" t="s">
        <v>39</v>
      </c>
      <c r="B49" s="17"/>
      <c r="C49" s="53"/>
      <c r="D49" s="17"/>
      <c r="E49" s="54"/>
      <c r="F49" s="17"/>
      <c r="G49" s="55"/>
      <c r="H49" s="47"/>
      <c r="I49" s="5"/>
    </row>
    <row r="50" spans="1:9" ht="15" x14ac:dyDescent="0.2">
      <c r="A50" s="45" t="s">
        <v>40</v>
      </c>
      <c r="B50" s="17"/>
      <c r="C50" s="57"/>
      <c r="D50" s="17"/>
      <c r="E50" s="54"/>
      <c r="F50" s="17"/>
      <c r="G50" s="55"/>
      <c r="H50" s="47"/>
      <c r="I50" s="5"/>
    </row>
    <row r="51" spans="1:9" ht="4.5" customHeight="1" x14ac:dyDescent="0.2">
      <c r="A51" s="25"/>
      <c r="B51" s="11"/>
      <c r="C51" s="11"/>
      <c r="D51" s="5"/>
      <c r="E51" s="34"/>
      <c r="F51" s="5"/>
      <c r="G51" s="5"/>
      <c r="H51" s="5"/>
      <c r="I51" s="5"/>
    </row>
    <row r="52" spans="1:9" ht="15.75" x14ac:dyDescent="0.2">
      <c r="A52" s="106" t="s">
        <v>25</v>
      </c>
      <c r="B52" s="106"/>
      <c r="C52" s="106"/>
      <c r="D52" s="106"/>
      <c r="E52" s="106" t="s">
        <v>8</v>
      </c>
      <c r="F52" s="106"/>
      <c r="G52" s="106"/>
      <c r="H52" s="106" t="s">
        <v>24</v>
      </c>
      <c r="I52" s="106"/>
    </row>
    <row r="53" spans="1:9" s="43" customFormat="1" ht="15.75" x14ac:dyDescent="0.2">
      <c r="A53" s="40"/>
      <c r="B53" s="41"/>
      <c r="C53" s="41"/>
      <c r="D53" s="41"/>
      <c r="E53" s="41"/>
      <c r="F53" s="42"/>
      <c r="G53" s="42"/>
      <c r="H53" s="42"/>
      <c r="I53" s="42"/>
    </row>
    <row r="54" spans="1:9" s="43" customFormat="1" ht="15.75" x14ac:dyDescent="0.2">
      <c r="A54" s="40"/>
      <c r="B54" s="41"/>
      <c r="C54" s="41"/>
      <c r="D54" s="41"/>
      <c r="E54" s="41"/>
      <c r="F54" s="41"/>
      <c r="G54" s="41"/>
      <c r="H54" s="41"/>
      <c r="I54" s="41"/>
    </row>
    <row r="55" spans="1:9" x14ac:dyDescent="0.2">
      <c r="A55" s="113"/>
      <c r="B55" s="114"/>
      <c r="C55" s="114"/>
      <c r="D55" s="114"/>
      <c r="E55" s="114"/>
      <c r="F55" s="114"/>
      <c r="G55" s="114"/>
      <c r="H55" s="114"/>
      <c r="I55" s="114"/>
    </row>
    <row r="56" spans="1:9" x14ac:dyDescent="0.2">
      <c r="A56" s="59"/>
      <c r="B56" s="60"/>
      <c r="C56" s="60"/>
      <c r="D56" s="60"/>
      <c r="E56" s="35"/>
      <c r="F56" s="60"/>
      <c r="G56" s="60"/>
      <c r="H56" s="60"/>
      <c r="I56" s="60"/>
    </row>
    <row r="57" spans="1:9" x14ac:dyDescent="0.2">
      <c r="A57" s="59"/>
      <c r="B57" s="60"/>
      <c r="C57" s="60"/>
      <c r="D57" s="60"/>
      <c r="E57" s="35"/>
      <c r="F57" s="60"/>
      <c r="G57" s="60"/>
      <c r="H57" s="60"/>
      <c r="I57" s="60"/>
    </row>
    <row r="58" spans="1:9" ht="13.5" thickBot="1" x14ac:dyDescent="0.25">
      <c r="A58" s="167" t="str">
        <f>G19</f>
        <v>А.М.МИЛОШЕВИЧ (1 кат, г.Москва)</v>
      </c>
      <c r="B58" s="103"/>
      <c r="C58" s="103"/>
      <c r="D58" s="103"/>
      <c r="E58" s="103" t="str">
        <f>G17</f>
        <v>В.Н.ГНИДЕНКО (ВК, г.Тула)</v>
      </c>
      <c r="F58" s="103"/>
      <c r="G58" s="103"/>
      <c r="H58" s="103" t="str">
        <f>G18</f>
        <v>О.В.БЕЛОБОРОДОВА (1кат, г.Москва)</v>
      </c>
      <c r="I58" s="103"/>
    </row>
    <row r="59" spans="1:9" ht="13.5" thickTop="1" x14ac:dyDescent="0.2"/>
  </sheetData>
  <mergeCells count="32">
    <mergeCell ref="A55:E55"/>
    <mergeCell ref="F55:I55"/>
    <mergeCell ref="A58:D58"/>
    <mergeCell ref="E58:G58"/>
    <mergeCell ref="H58:I58"/>
    <mergeCell ref="A52:D52"/>
    <mergeCell ref="E52:G52"/>
    <mergeCell ref="H52:I52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A48:D48"/>
    <mergeCell ref="G48:I48"/>
    <mergeCell ref="A15:G15"/>
    <mergeCell ref="H15:I15"/>
    <mergeCell ref="A1:I1"/>
    <mergeCell ref="A2:I2"/>
    <mergeCell ref="A3:I3"/>
    <mergeCell ref="A4:I4"/>
    <mergeCell ref="A6:I6"/>
    <mergeCell ref="A7:I7"/>
    <mergeCell ref="A8:I8"/>
    <mergeCell ref="A9:I9"/>
    <mergeCell ref="A10:I10"/>
    <mergeCell ref="A11:I11"/>
    <mergeCell ref="A12:I12"/>
  </mergeCells>
  <conditionalFormatting sqref="G49:G50">
    <cfRule type="duplicateValues" dxfId="2" priority="1"/>
  </conditionalFormatting>
  <printOptions horizontalCentered="1"/>
  <pageMargins left="0.19685039370078741" right="0.19685039370078741" top="0.35" bottom="0.28999999999999998" header="0.2" footer="0.2"/>
  <pageSetup paperSize="9" scale="64" fitToHeight="0" orientation="portrait" r:id="rId1"/>
  <headerFooter>
    <oddHeader>&amp;LРЕЗУЛЬТАТЫ НА САЙТЕ WWW.FVSR/highway/result&amp;RФЕДЕРАЦИЯ ВЕЛОСИПЕДНОГО СПОРТА РОССИИ - WWW.FVSR.RU</oddHeader>
    <oddFooter>&amp;C&amp;P&amp;RОтчет создан &amp;D&amp;T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view="pageBreakPreview" topLeftCell="A22" zoomScale="60" zoomScaleNormal="100" workbookViewId="0">
      <selection activeCell="L30" sqref="L30"/>
    </sheetView>
  </sheetViews>
  <sheetFormatPr defaultColWidth="9.28515625" defaultRowHeight="12.75" x14ac:dyDescent="0.2"/>
  <cols>
    <col min="1" max="1" width="7" style="1" customWidth="1"/>
    <col min="2" max="2" width="7.7109375" style="10" customWidth="1"/>
    <col min="3" max="3" width="12.42578125" style="10" customWidth="1"/>
    <col min="4" max="4" width="30.7109375" style="1" customWidth="1"/>
    <col min="5" max="5" width="12.28515625" style="36" customWidth="1"/>
    <col min="6" max="6" width="8.7109375" style="1" customWidth="1"/>
    <col min="7" max="7" width="26.28515625" style="1" customWidth="1"/>
    <col min="8" max="8" width="26.7109375" style="1" customWidth="1"/>
    <col min="9" max="9" width="26.85546875" style="1" customWidth="1"/>
    <col min="10" max="16384" width="9.28515625" style="1"/>
  </cols>
  <sheetData>
    <row r="1" spans="1:9" ht="21" customHeight="1" x14ac:dyDescent="0.2">
      <c r="A1" s="117" t="s">
        <v>0</v>
      </c>
      <c r="B1" s="117"/>
      <c r="C1" s="117"/>
      <c r="D1" s="117"/>
      <c r="E1" s="117"/>
      <c r="F1" s="117"/>
      <c r="G1" s="117"/>
      <c r="H1" s="117"/>
      <c r="I1" s="117"/>
    </row>
    <row r="2" spans="1:9" ht="21" customHeight="1" x14ac:dyDescent="0.2">
      <c r="A2" s="117" t="s">
        <v>29</v>
      </c>
      <c r="B2" s="117"/>
      <c r="C2" s="117"/>
      <c r="D2" s="117"/>
      <c r="E2" s="117"/>
      <c r="F2" s="117"/>
      <c r="G2" s="117"/>
      <c r="H2" s="117"/>
      <c r="I2" s="117"/>
    </row>
    <row r="3" spans="1:9" ht="21" customHeight="1" x14ac:dyDescent="0.2">
      <c r="A3" s="117" t="s">
        <v>7</v>
      </c>
      <c r="B3" s="117"/>
      <c r="C3" s="117"/>
      <c r="D3" s="117"/>
      <c r="E3" s="117"/>
      <c r="F3" s="117"/>
      <c r="G3" s="117"/>
      <c r="H3" s="117"/>
      <c r="I3" s="117"/>
    </row>
    <row r="4" spans="1:9" ht="21" customHeight="1" x14ac:dyDescent="0.2">
      <c r="A4" s="117" t="s">
        <v>30</v>
      </c>
      <c r="B4" s="117"/>
      <c r="C4" s="117"/>
      <c r="D4" s="117"/>
      <c r="E4" s="117"/>
      <c r="F4" s="117"/>
      <c r="G4" s="117"/>
      <c r="H4" s="117"/>
      <c r="I4" s="117"/>
    </row>
    <row r="5" spans="1:9" ht="13.15" customHeight="1" x14ac:dyDescent="0.2"/>
    <row r="6" spans="1:9" s="2" customFormat="1" ht="20.25" customHeight="1" x14ac:dyDescent="0.2">
      <c r="A6" s="118" t="s">
        <v>50</v>
      </c>
      <c r="B6" s="118"/>
      <c r="C6" s="118"/>
      <c r="D6" s="118"/>
      <c r="E6" s="118"/>
      <c r="F6" s="118"/>
      <c r="G6" s="118"/>
      <c r="H6" s="118"/>
      <c r="I6" s="118"/>
    </row>
    <row r="7" spans="1:9" s="2" customFormat="1" ht="18" customHeight="1" x14ac:dyDescent="0.2">
      <c r="A7" s="119" t="s">
        <v>13</v>
      </c>
      <c r="B7" s="119"/>
      <c r="C7" s="119"/>
      <c r="D7" s="119"/>
      <c r="E7" s="119"/>
      <c r="F7" s="119"/>
      <c r="G7" s="119"/>
      <c r="H7" s="119"/>
      <c r="I7" s="119"/>
    </row>
    <row r="8" spans="1:9" s="2" customFormat="1" ht="6" customHeight="1" thickBot="1" x14ac:dyDescent="0.25">
      <c r="A8" s="119"/>
      <c r="B8" s="119"/>
      <c r="C8" s="119"/>
      <c r="D8" s="119"/>
      <c r="E8" s="119"/>
      <c r="F8" s="119"/>
      <c r="G8" s="119"/>
      <c r="H8" s="119"/>
      <c r="I8" s="119"/>
    </row>
    <row r="9" spans="1:9" ht="23.65" customHeight="1" thickTop="1" x14ac:dyDescent="0.2">
      <c r="A9" s="120" t="s">
        <v>26</v>
      </c>
      <c r="B9" s="121"/>
      <c r="C9" s="121"/>
      <c r="D9" s="121"/>
      <c r="E9" s="121"/>
      <c r="F9" s="121"/>
      <c r="G9" s="121"/>
      <c r="H9" s="121"/>
      <c r="I9" s="121"/>
    </row>
    <row r="10" spans="1:9" ht="18" customHeight="1" x14ac:dyDescent="0.2">
      <c r="A10" s="131" t="s">
        <v>51</v>
      </c>
      <c r="B10" s="132"/>
      <c r="C10" s="132"/>
      <c r="D10" s="132"/>
      <c r="E10" s="132"/>
      <c r="F10" s="132"/>
      <c r="G10" s="132"/>
      <c r="H10" s="132"/>
      <c r="I10" s="132"/>
    </row>
    <row r="11" spans="1:9" ht="19.5" customHeight="1" x14ac:dyDescent="0.2">
      <c r="A11" s="131" t="s">
        <v>42</v>
      </c>
      <c r="B11" s="132"/>
      <c r="C11" s="132"/>
      <c r="D11" s="132"/>
      <c r="E11" s="132"/>
      <c r="F11" s="132"/>
      <c r="G11" s="132"/>
      <c r="H11" s="132"/>
      <c r="I11" s="132"/>
    </row>
    <row r="12" spans="1:9" ht="12" customHeight="1" x14ac:dyDescent="0.2">
      <c r="A12" s="128"/>
      <c r="B12" s="129"/>
      <c r="C12" s="129"/>
      <c r="D12" s="129"/>
      <c r="E12" s="129"/>
      <c r="F12" s="129"/>
      <c r="G12" s="129"/>
      <c r="H12" s="129"/>
      <c r="I12" s="129"/>
    </row>
    <row r="13" spans="1:9" ht="15.75" x14ac:dyDescent="0.2">
      <c r="A13" s="48" t="s">
        <v>32</v>
      </c>
      <c r="B13" s="14"/>
      <c r="C13" s="29"/>
      <c r="D13" s="28"/>
      <c r="E13" s="30"/>
      <c r="F13" s="3"/>
      <c r="G13" s="38" t="s">
        <v>27</v>
      </c>
      <c r="H13" s="3"/>
      <c r="I13" s="22" t="s">
        <v>52</v>
      </c>
    </row>
    <row r="14" spans="1:9" ht="15.75" x14ac:dyDescent="0.2">
      <c r="A14" s="12" t="s">
        <v>33</v>
      </c>
      <c r="B14" s="9"/>
      <c r="C14" s="9"/>
      <c r="D14" s="37"/>
      <c r="E14" s="31"/>
      <c r="F14" s="4"/>
      <c r="G14" s="39" t="s">
        <v>28</v>
      </c>
      <c r="H14" s="4"/>
      <c r="I14" s="24" t="s">
        <v>48</v>
      </c>
    </row>
    <row r="15" spans="1:9" ht="15" x14ac:dyDescent="0.2">
      <c r="A15" s="123" t="s">
        <v>6</v>
      </c>
      <c r="B15" s="124"/>
      <c r="C15" s="124"/>
      <c r="D15" s="124"/>
      <c r="E15" s="124"/>
      <c r="F15" s="124"/>
      <c r="G15" s="125"/>
      <c r="H15" s="126" t="s">
        <v>1</v>
      </c>
      <c r="I15" s="124"/>
    </row>
    <row r="16" spans="1:9" ht="15" x14ac:dyDescent="0.2">
      <c r="A16" s="13"/>
      <c r="B16" s="18"/>
      <c r="C16" s="18"/>
      <c r="D16" s="7"/>
      <c r="E16" s="32"/>
      <c r="F16" s="7"/>
      <c r="G16" s="8" t="s">
        <v>20</v>
      </c>
      <c r="H16" s="94" t="s">
        <v>35</v>
      </c>
      <c r="I16" s="95"/>
    </row>
    <row r="17" spans="1:9" ht="15" x14ac:dyDescent="0.2">
      <c r="A17" s="13" t="s">
        <v>14</v>
      </c>
      <c r="B17" s="17"/>
      <c r="C17" s="17"/>
      <c r="D17" s="5"/>
      <c r="F17" s="5"/>
      <c r="G17" s="27" t="s">
        <v>36</v>
      </c>
      <c r="H17" s="96" t="s">
        <v>21</v>
      </c>
      <c r="I17" s="97"/>
    </row>
    <row r="18" spans="1:9" ht="15" x14ac:dyDescent="0.2">
      <c r="A18" s="13" t="s">
        <v>15</v>
      </c>
      <c r="B18" s="18"/>
      <c r="C18" s="18"/>
      <c r="D18" s="6"/>
      <c r="E18" s="32"/>
      <c r="F18" s="7"/>
      <c r="G18" s="27" t="s">
        <v>37</v>
      </c>
      <c r="H18" s="96" t="s">
        <v>34</v>
      </c>
      <c r="I18" s="97"/>
    </row>
    <row r="19" spans="1:9" ht="15.75" thickBot="1" x14ac:dyDescent="0.25">
      <c r="A19" s="20" t="s">
        <v>12</v>
      </c>
      <c r="B19" s="16"/>
      <c r="C19" s="16"/>
      <c r="D19" s="15"/>
      <c r="E19" s="33"/>
      <c r="F19" s="19"/>
      <c r="G19" s="58" t="s">
        <v>38</v>
      </c>
      <c r="H19" s="98" t="s">
        <v>18</v>
      </c>
      <c r="I19" s="99" t="s">
        <v>54</v>
      </c>
    </row>
    <row r="20" spans="1:9" ht="6.75" customHeight="1" thickTop="1" thickBot="1" x14ac:dyDescent="0.25"/>
    <row r="21" spans="1:9" ht="27" customHeight="1" thickTop="1" x14ac:dyDescent="0.2">
      <c r="A21" s="144" t="s">
        <v>4</v>
      </c>
      <c r="B21" s="104" t="s">
        <v>9</v>
      </c>
      <c r="C21" s="104" t="s">
        <v>19</v>
      </c>
      <c r="D21" s="104" t="s">
        <v>2</v>
      </c>
      <c r="E21" s="107" t="s">
        <v>17</v>
      </c>
      <c r="F21" s="104" t="s">
        <v>5</v>
      </c>
      <c r="G21" s="104" t="s">
        <v>10</v>
      </c>
      <c r="H21" s="109" t="s">
        <v>16</v>
      </c>
      <c r="I21" s="111" t="s">
        <v>11</v>
      </c>
    </row>
    <row r="22" spans="1:9" ht="20.25" customHeight="1" x14ac:dyDescent="0.2">
      <c r="A22" s="145"/>
      <c r="B22" s="105"/>
      <c r="C22" s="105"/>
      <c r="D22" s="105"/>
      <c r="E22" s="108"/>
      <c r="F22" s="105"/>
      <c r="G22" s="105"/>
      <c r="H22" s="110"/>
      <c r="I22" s="112"/>
    </row>
    <row r="23" spans="1:9" s="62" customFormat="1" ht="18" customHeight="1" x14ac:dyDescent="0.2">
      <c r="A23" s="61">
        <v>1</v>
      </c>
      <c r="B23" s="168">
        <v>33</v>
      </c>
      <c r="C23" s="168">
        <f>VLOOKUP(B23,[1]Список!$A$1:$F$460,2,0)</f>
        <v>10113386213</v>
      </c>
      <c r="D23" s="169" t="str">
        <f>VLOOKUP(B23,[1]Список!$A$1:$F$460,3,0)</f>
        <v xml:space="preserve">БОРТНИК Иван </v>
      </c>
      <c r="E23" s="169">
        <f>VLOOKUP(B23,[1]Список!$A$1:$F$460,4,0)</f>
        <v>39330</v>
      </c>
      <c r="F23" s="168" t="str">
        <f>VLOOKUP(B23,[1]Список!$A$1:$F$460,5,0)</f>
        <v>КМС</v>
      </c>
      <c r="G23" s="168" t="str">
        <f>VLOOKUP(B23,[1]Список!$A$1:$F$460,6,0)</f>
        <v>Москва</v>
      </c>
      <c r="H23" s="168"/>
      <c r="I23" s="171"/>
    </row>
    <row r="24" spans="1:9" s="62" customFormat="1" ht="18" customHeight="1" x14ac:dyDescent="0.2">
      <c r="A24" s="61">
        <v>2</v>
      </c>
      <c r="B24" s="168">
        <v>14</v>
      </c>
      <c r="C24" s="168">
        <f>VLOOKUP(B24,[1]Список!$A$1:$F$460,2,0)</f>
        <v>10115982577</v>
      </c>
      <c r="D24" s="170" t="str">
        <f>VLOOKUP(B24,[1]Список!$A$1:$F$460,3,0)</f>
        <v xml:space="preserve">СЕРГЕЕВ Федор </v>
      </c>
      <c r="E24" s="169">
        <f>VLOOKUP(B24,[1]Список!$A$1:$F$460,4,0)</f>
        <v>39313</v>
      </c>
      <c r="F24" s="168" t="str">
        <f>VLOOKUP(B24,[1]Список!$A$1:$F$460,5,0)</f>
        <v>КМС</v>
      </c>
      <c r="G24" s="168" t="str">
        <f>VLOOKUP(B24,[1]Список!$A$1:$F$460,6,0)</f>
        <v>Москва</v>
      </c>
      <c r="H24" s="168"/>
      <c r="I24" s="172"/>
    </row>
    <row r="25" spans="1:9" s="62" customFormat="1" ht="18" customHeight="1" x14ac:dyDescent="0.2">
      <c r="A25" s="61">
        <v>3</v>
      </c>
      <c r="B25" s="168">
        <v>10</v>
      </c>
      <c r="C25" s="168">
        <f>VLOOKUP(B25,[1]Список!$A$1:$F$460,2,0)</f>
        <v>10104182428</v>
      </c>
      <c r="D25" s="170" t="str">
        <f>VLOOKUP(B25,[1]Список!$A$1:$F$460,3,0)</f>
        <v xml:space="preserve">ВОРГАНОВ Максим </v>
      </c>
      <c r="E25" s="169">
        <f>VLOOKUP(B25,[1]Список!$A$1:$F$460,4,0)</f>
        <v>39345</v>
      </c>
      <c r="F25" s="168" t="str">
        <f>VLOOKUP(B25,[1]Список!$A$1:$F$460,5,0)</f>
        <v>КМС</v>
      </c>
      <c r="G25" s="168" t="str">
        <f>VLOOKUP(B25,[1]Список!$A$1:$F$460,6,0)</f>
        <v>Москва</v>
      </c>
      <c r="H25" s="168"/>
      <c r="I25" s="172"/>
    </row>
    <row r="26" spans="1:9" s="62" customFormat="1" ht="18" customHeight="1" x14ac:dyDescent="0.2">
      <c r="A26" s="61">
        <v>4</v>
      </c>
      <c r="B26" s="168">
        <v>49</v>
      </c>
      <c r="C26" s="168">
        <f>VLOOKUP(B26,[1]Список!$A$1:$F$460,2,0)</f>
        <v>10135837669</v>
      </c>
      <c r="D26" s="170" t="str">
        <f>VLOOKUP(B26,[1]Список!$A$1:$F$460,3,0)</f>
        <v>АРКИЛОВИЧ Роман</v>
      </c>
      <c r="E26" s="169">
        <f>VLOOKUP(B26,[1]Список!$A$1:$F$460,4,0)</f>
        <v>39120</v>
      </c>
      <c r="F26" s="168" t="str">
        <f>VLOOKUP(B26,[1]Список!$A$1:$F$460,5,0)</f>
        <v>3</v>
      </c>
      <c r="G26" s="168" t="str">
        <f>VLOOKUP(B26,[1]Список!$A$1:$F$460,6,0)</f>
        <v>Московская область</v>
      </c>
      <c r="H26" s="168"/>
      <c r="I26" s="172"/>
    </row>
    <row r="27" spans="1:9" s="62" customFormat="1" ht="18" customHeight="1" x14ac:dyDescent="0.2">
      <c r="A27" s="61">
        <v>5</v>
      </c>
      <c r="B27" s="168">
        <v>13</v>
      </c>
      <c r="C27" s="168">
        <f>VLOOKUP(B27,[1]Список!$A$1:$F$460,2,0)</f>
        <v>10132956163</v>
      </c>
      <c r="D27" s="170" t="str">
        <f>VLOOKUP(B27,[1]Список!$A$1:$F$460,3,0)</f>
        <v xml:space="preserve">САВОСТИКОВ Никита </v>
      </c>
      <c r="E27" s="169">
        <f>VLOOKUP(B27,[1]Список!$A$1:$F$460,4,0)</f>
        <v>39675</v>
      </c>
      <c r="F27" s="168" t="str">
        <f>VLOOKUP(B27,[1]Список!$A$1:$F$460,5,0)</f>
        <v>1</v>
      </c>
      <c r="G27" s="168" t="str">
        <f>VLOOKUP(B27,[1]Список!$A$1:$F$460,6,0)</f>
        <v>Москва</v>
      </c>
      <c r="H27" s="168"/>
      <c r="I27" s="172"/>
    </row>
    <row r="28" spans="1:9" s="62" customFormat="1" ht="18" customHeight="1" x14ac:dyDescent="0.2">
      <c r="A28" s="61">
        <v>6</v>
      </c>
      <c r="B28" s="168">
        <v>24</v>
      </c>
      <c r="C28" s="168">
        <f>VLOOKUP(B28,[1]Список!$A$1:$F$460,2,0)</f>
        <v>10113107135</v>
      </c>
      <c r="D28" s="170" t="str">
        <f>VLOOKUP(B28,[1]Список!$A$1:$F$460,3,0)</f>
        <v xml:space="preserve">КУСКОВ Давид </v>
      </c>
      <c r="E28" s="169">
        <f>VLOOKUP(B28,[1]Список!$A$1:$F$460,4,0)</f>
        <v>39483</v>
      </c>
      <c r="F28" s="168" t="str">
        <f>VLOOKUP(B28,[1]Список!$A$1:$F$460,5,0)</f>
        <v>КМС</v>
      </c>
      <c r="G28" s="168" t="str">
        <f>VLOOKUP(B28,[1]Список!$A$1:$F$460,6,0)</f>
        <v>Москва</v>
      </c>
      <c r="H28" s="168"/>
      <c r="I28" s="172"/>
    </row>
    <row r="29" spans="1:9" s="62" customFormat="1" ht="18" customHeight="1" x14ac:dyDescent="0.2">
      <c r="A29" s="61">
        <v>7</v>
      </c>
      <c r="B29" s="168">
        <v>46</v>
      </c>
      <c r="C29" s="168">
        <f>VLOOKUP(B29,[1]Список!$A$1:$F$460,2,0)</f>
        <v>10133902723</v>
      </c>
      <c r="D29" s="170" t="str">
        <f>VLOOKUP(B29,[1]Список!$A$1:$F$460,3,0)</f>
        <v>ПУШКАРЕВ Ярослав</v>
      </c>
      <c r="E29" s="169">
        <f>VLOOKUP(B29,[1]Список!$A$1:$F$460,4,0)</f>
        <v>39552</v>
      </c>
      <c r="F29" s="168" t="str">
        <f>VLOOKUP(B29,[1]Список!$A$1:$F$460,5,0)</f>
        <v>1</v>
      </c>
      <c r="G29" s="168" t="str">
        <f>VLOOKUP(B29,[1]Список!$A$1:$F$460,6,0)</f>
        <v>Санкт-Петербург</v>
      </c>
      <c r="H29" s="168"/>
      <c r="I29" s="172"/>
    </row>
    <row r="30" spans="1:9" s="62" customFormat="1" ht="18" customHeight="1" x14ac:dyDescent="0.2">
      <c r="A30" s="61">
        <v>8</v>
      </c>
      <c r="B30" s="168">
        <v>17</v>
      </c>
      <c r="C30" s="168">
        <f>VLOOKUP(B30,[1]Список!$A$1:$F$460,2,0)</f>
        <v>10104085933</v>
      </c>
      <c r="D30" s="170" t="str">
        <f>VLOOKUP(B30,[1]Список!$A$1:$F$460,3,0)</f>
        <v xml:space="preserve">ЗЕЛЕНЕВ Тимофей </v>
      </c>
      <c r="E30" s="169">
        <f>VLOOKUP(B30,[1]Список!$A$1:$F$460,4,0)</f>
        <v>39106</v>
      </c>
      <c r="F30" s="168" t="str">
        <f>VLOOKUP(B30,[1]Список!$A$1:$F$460,5,0)</f>
        <v>1</v>
      </c>
      <c r="G30" s="168" t="str">
        <f>VLOOKUP(B30,[1]Список!$A$1:$F$460,6,0)</f>
        <v>Москва</v>
      </c>
      <c r="H30" s="168"/>
      <c r="I30" s="172"/>
    </row>
    <row r="31" spans="1:9" s="62" customFormat="1" ht="18" customHeight="1" x14ac:dyDescent="0.2">
      <c r="A31" s="61">
        <v>9</v>
      </c>
      <c r="B31" s="168">
        <v>88</v>
      </c>
      <c r="C31" s="168">
        <f>VLOOKUP(B31,[1]Список!$A$1:$F$460,2,0)</f>
        <v>10141781951</v>
      </c>
      <c r="D31" s="170" t="str">
        <f>VLOOKUP(B31,[1]Список!$A$1:$F$460,3,0)</f>
        <v>ПЛИТАРАК Андрей</v>
      </c>
      <c r="E31" s="169">
        <f>VLOOKUP(B31,[1]Список!$A$1:$F$460,4,0)</f>
        <v>39869</v>
      </c>
      <c r="F31" s="168" t="str">
        <f>VLOOKUP(B31,[1]Список!$A$1:$F$460,5,0)</f>
        <v>3</v>
      </c>
      <c r="G31" s="168" t="str">
        <f>VLOOKUP(B31,[1]Список!$A$1:$F$460,6,0)</f>
        <v>Московская область</v>
      </c>
      <c r="H31" s="168"/>
      <c r="I31" s="172"/>
    </row>
    <row r="32" spans="1:9" s="62" customFormat="1" ht="18" customHeight="1" x14ac:dyDescent="0.2">
      <c r="A32" s="61">
        <v>10</v>
      </c>
      <c r="B32" s="168">
        <v>25</v>
      </c>
      <c r="C32" s="168">
        <f>VLOOKUP(B32,[1]Список!$A$1:$F$460,2,0)</f>
        <v>10131461050</v>
      </c>
      <c r="D32" s="170" t="str">
        <f>VLOOKUP(B32,[1]Список!$A$1:$F$460,3,0)</f>
        <v xml:space="preserve">МЕТЛОВ Дмитрий </v>
      </c>
      <c r="E32" s="169">
        <f>VLOOKUP(B32,[1]Список!$A$1:$F$460,4,0)</f>
        <v>39682</v>
      </c>
      <c r="F32" s="168" t="str">
        <f>VLOOKUP(B32,[1]Список!$A$1:$F$460,5,0)</f>
        <v>3</v>
      </c>
      <c r="G32" s="168" t="str">
        <f>VLOOKUP(B32,[1]Список!$A$1:$F$460,6,0)</f>
        <v>Москва</v>
      </c>
      <c r="H32" s="168"/>
      <c r="I32" s="172"/>
    </row>
    <row r="33" spans="1:9" s="62" customFormat="1" ht="18" customHeight="1" x14ac:dyDescent="0.2">
      <c r="A33" s="61">
        <v>11</v>
      </c>
      <c r="B33" s="168">
        <v>59</v>
      </c>
      <c r="C33" s="168">
        <f>VLOOKUP(B33,[1]Список!$A$1:$F$460,2,0)</f>
        <v>10111058213</v>
      </c>
      <c r="D33" s="170" t="str">
        <f>VLOOKUP(B33,[1]Список!$A$1:$F$460,3,0)</f>
        <v>КОЗЛОВ Матвей</v>
      </c>
      <c r="E33" s="169">
        <f>VLOOKUP(B33,[1]Список!$A$1:$F$460,4,0)</f>
        <v>40096</v>
      </c>
      <c r="F33" s="168" t="str">
        <f>VLOOKUP(B33,[1]Список!$A$1:$F$460,5,0)</f>
        <v>2</v>
      </c>
      <c r="G33" s="168" t="str">
        <f>VLOOKUP(B33,[1]Список!$A$1:$F$460,6,0)</f>
        <v>Тульская область</v>
      </c>
      <c r="H33" s="168"/>
      <c r="I33" s="172"/>
    </row>
    <row r="34" spans="1:9" s="62" customFormat="1" ht="18" customHeight="1" x14ac:dyDescent="0.2">
      <c r="A34" s="61">
        <v>12</v>
      </c>
      <c r="B34" s="168">
        <v>36</v>
      </c>
      <c r="C34" s="168">
        <f>VLOOKUP(B34,[1]Список!$A$1:$F$460,2,0)</f>
        <v>10129902885</v>
      </c>
      <c r="D34" s="170" t="str">
        <f>VLOOKUP(B34,[1]Список!$A$1:$F$460,3,0)</f>
        <v>БОРТНИК Степан</v>
      </c>
      <c r="E34" s="169">
        <f>VLOOKUP(B34,[1]Список!$A$1:$F$460,4,0)</f>
        <v>40113</v>
      </c>
      <c r="F34" s="168" t="str">
        <f>VLOOKUP(B34,[1]Список!$A$1:$F$460,5,0)</f>
        <v>2</v>
      </c>
      <c r="G34" s="168" t="str">
        <f>VLOOKUP(B34,[1]Список!$A$1:$F$460,6,0)</f>
        <v>Москва</v>
      </c>
      <c r="H34" s="168"/>
      <c r="I34" s="172"/>
    </row>
    <row r="35" spans="1:9" s="62" customFormat="1" ht="18" customHeight="1" x14ac:dyDescent="0.2">
      <c r="A35" s="61">
        <v>13</v>
      </c>
      <c r="B35" s="168">
        <v>19</v>
      </c>
      <c r="C35" s="168">
        <f>VLOOKUP(B35,[1]Список!$A$1:$F$460,2,0)</f>
        <v>10104081990</v>
      </c>
      <c r="D35" s="170" t="str">
        <f>VLOOKUP(B35,[1]Список!$A$1:$F$460,3,0)</f>
        <v xml:space="preserve">МАСТЮГИН Максим </v>
      </c>
      <c r="E35" s="169">
        <f>VLOOKUP(B35,[1]Список!$A$1:$F$460,4,0)</f>
        <v>39148</v>
      </c>
      <c r="F35" s="168" t="str">
        <f>VLOOKUP(B35,[1]Список!$A$1:$F$460,5,0)</f>
        <v>1</v>
      </c>
      <c r="G35" s="168" t="str">
        <f>VLOOKUP(B35,[1]Список!$A$1:$F$460,6,0)</f>
        <v>Москва</v>
      </c>
      <c r="H35" s="168"/>
      <c r="I35" s="172"/>
    </row>
    <row r="36" spans="1:9" s="62" customFormat="1" ht="18" customHeight="1" x14ac:dyDescent="0.2">
      <c r="A36" s="61">
        <v>14</v>
      </c>
      <c r="B36" s="168">
        <v>37</v>
      </c>
      <c r="C36" s="168">
        <f>VLOOKUP(B36,[1]Список!$A$1:$F$460,2,0)</f>
        <v>10129851355</v>
      </c>
      <c r="D36" s="170" t="str">
        <f>VLOOKUP(B36,[1]Список!$A$1:$F$460,3,0)</f>
        <v>КОНОВАЛОВ Глеб</v>
      </c>
      <c r="E36" s="169">
        <f>VLOOKUP(B36,[1]Список!$A$1:$F$460,4,0)</f>
        <v>39843</v>
      </c>
      <c r="F36" s="168" t="str">
        <f>VLOOKUP(B36,[1]Список!$A$1:$F$460,5,0)</f>
        <v>2</v>
      </c>
      <c r="G36" s="168" t="str">
        <f>VLOOKUP(B36,[1]Список!$A$1:$F$460,6,0)</f>
        <v>Москва</v>
      </c>
      <c r="H36" s="168"/>
      <c r="I36" s="172"/>
    </row>
    <row r="37" spans="1:9" s="62" customFormat="1" ht="18" customHeight="1" x14ac:dyDescent="0.2">
      <c r="A37" s="61">
        <v>15</v>
      </c>
      <c r="B37" s="168">
        <v>15</v>
      </c>
      <c r="C37" s="168">
        <f>VLOOKUP(B37,[1]Список!$A$1:$F$460,2,0)</f>
        <v>10132956365</v>
      </c>
      <c r="D37" s="170" t="str">
        <f>VLOOKUP(B37,[1]Список!$A$1:$F$460,3,0)</f>
        <v xml:space="preserve">СТЕБЛЕЦОВ Владимир </v>
      </c>
      <c r="E37" s="169">
        <f>VLOOKUP(B37,[1]Список!$A$1:$F$460,4,0)</f>
        <v>39710</v>
      </c>
      <c r="F37" s="168" t="str">
        <f>VLOOKUP(B37,[1]Список!$A$1:$F$460,5,0)</f>
        <v>1</v>
      </c>
      <c r="G37" s="168" t="str">
        <f>VLOOKUP(B37,[1]Список!$A$1:$F$460,6,0)</f>
        <v>Москва</v>
      </c>
      <c r="H37" s="168"/>
      <c r="I37" s="172"/>
    </row>
    <row r="38" spans="1:9" s="62" customFormat="1" ht="18" customHeight="1" x14ac:dyDescent="0.2">
      <c r="A38" s="61">
        <v>16</v>
      </c>
      <c r="B38" s="168">
        <v>38</v>
      </c>
      <c r="C38" s="168">
        <f>VLOOKUP(B38,[1]Список!$A$1:$F$460,2,0)</f>
        <v>10138211947</v>
      </c>
      <c r="D38" s="170" t="str">
        <f>VLOOKUP(B38,[1]Список!$A$1:$F$460,3,0)</f>
        <v>КУДЕНКО Глеб</v>
      </c>
      <c r="E38" s="169">
        <f>VLOOKUP(B38,[1]Список!$A$1:$F$460,4,0)</f>
        <v>40270</v>
      </c>
      <c r="F38" s="168" t="str">
        <f>VLOOKUP(B38,[1]Список!$A$1:$F$460,5,0)</f>
        <v>2</v>
      </c>
      <c r="G38" s="168" t="str">
        <f>VLOOKUP(B38,[1]Список!$A$1:$F$460,6,0)</f>
        <v>Москва</v>
      </c>
      <c r="H38" s="168"/>
      <c r="I38" s="172"/>
    </row>
    <row r="39" spans="1:9" s="62" customFormat="1" ht="18" customHeight="1" x14ac:dyDescent="0.2">
      <c r="A39" s="61">
        <v>17</v>
      </c>
      <c r="B39" s="168">
        <v>30</v>
      </c>
      <c r="C39" s="168">
        <f>VLOOKUP(B39,[1]Список!$A$1:$F$460,2,0)</f>
        <v>10104125642</v>
      </c>
      <c r="D39" s="170" t="str">
        <f>VLOOKUP(B39,[1]Список!$A$1:$F$460,3,0)</f>
        <v xml:space="preserve">СУЛТАНОВ Матвей </v>
      </c>
      <c r="E39" s="169">
        <f>VLOOKUP(B39,[1]Список!$A$1:$F$460,4,0)</f>
        <v>39175</v>
      </c>
      <c r="F39" s="168" t="str">
        <f>VLOOKUP(B39,[1]Список!$A$1:$F$460,5,0)</f>
        <v>КМС</v>
      </c>
      <c r="G39" s="168" t="str">
        <f>VLOOKUP(B39,[1]Список!$A$1:$F$460,6,0)</f>
        <v>Москва</v>
      </c>
      <c r="H39" s="168"/>
      <c r="I39" s="172"/>
    </row>
    <row r="40" spans="1:9" s="62" customFormat="1" ht="18" customHeight="1" x14ac:dyDescent="0.2">
      <c r="A40" s="61">
        <v>18</v>
      </c>
      <c r="B40" s="168">
        <v>41</v>
      </c>
      <c r="C40" s="168">
        <f>VLOOKUP(B40,[1]Список!$A$1:$F$460,2,0)</f>
        <v>10129837817</v>
      </c>
      <c r="D40" s="170" t="str">
        <f>VLOOKUP(B40,[1]Список!$A$1:$F$460,3,0)</f>
        <v>СИТДИКОВ Амир</v>
      </c>
      <c r="E40" s="169">
        <f>VLOOKUP(B40,[1]Список!$A$1:$F$460,4,0)</f>
        <v>39858</v>
      </c>
      <c r="F40" s="168" t="str">
        <f>VLOOKUP(B40,[1]Список!$A$1:$F$460,5,0)</f>
        <v>3</v>
      </c>
      <c r="G40" s="168" t="str">
        <f>VLOOKUP(B40,[1]Список!$A$1:$F$460,6,0)</f>
        <v>Москва</v>
      </c>
      <c r="H40" s="168"/>
      <c r="I40" s="172"/>
    </row>
    <row r="41" spans="1:9" s="62" customFormat="1" ht="18" customHeight="1" x14ac:dyDescent="0.2">
      <c r="A41" s="61">
        <v>19</v>
      </c>
      <c r="B41" s="168">
        <v>50</v>
      </c>
      <c r="C41" s="168">
        <f>VLOOKUP(B41,[1]Список!$A$1:$F$460,2,0)</f>
        <v>10139215996</v>
      </c>
      <c r="D41" s="170" t="str">
        <f>VLOOKUP(B41,[1]Список!$A$1:$F$460,3,0)</f>
        <v>ЗАКУСКИН Андрей</v>
      </c>
      <c r="E41" s="169">
        <f>VLOOKUP(B41,[1]Список!$A$1:$F$460,4,0)</f>
        <v>39552</v>
      </c>
      <c r="F41" s="168" t="str">
        <f>VLOOKUP(B41,[1]Список!$A$1:$F$460,5,0)</f>
        <v>3</v>
      </c>
      <c r="G41" s="168" t="str">
        <f>VLOOKUP(B41,[1]Список!$A$1:$F$460,6,0)</f>
        <v>Московская область</v>
      </c>
      <c r="H41" s="168"/>
      <c r="I41" s="172"/>
    </row>
    <row r="42" spans="1:9" s="62" customFormat="1" ht="18" customHeight="1" x14ac:dyDescent="0.2">
      <c r="A42" s="61">
        <v>20</v>
      </c>
      <c r="B42" s="168">
        <v>23</v>
      </c>
      <c r="C42" s="168">
        <f>VLOOKUP(B42,[1]Список!$A$1:$F$460,2,0)</f>
        <v>10130180347</v>
      </c>
      <c r="D42" s="170" t="str">
        <f>VLOOKUP(B42,[1]Список!$A$1:$F$460,3,0)</f>
        <v xml:space="preserve">БАШАРОВ Эльдар </v>
      </c>
      <c r="E42" s="169">
        <f>VLOOKUP(B42,[1]Список!$A$1:$F$460,4,0)</f>
        <v>39353</v>
      </c>
      <c r="F42" s="168" t="str">
        <f>VLOOKUP(B42,[1]Список!$A$1:$F$460,5,0)</f>
        <v>2</v>
      </c>
      <c r="G42" s="168" t="str">
        <f>VLOOKUP(B42,[1]Список!$A$1:$F$460,6,0)</f>
        <v>Москва</v>
      </c>
      <c r="H42" s="168"/>
      <c r="I42" s="172"/>
    </row>
    <row r="43" spans="1:9" s="62" customFormat="1" ht="18" customHeight="1" x14ac:dyDescent="0.2">
      <c r="A43" s="61">
        <v>21</v>
      </c>
      <c r="B43" s="168">
        <v>31</v>
      </c>
      <c r="C43" s="168">
        <f>VLOOKUP(B43,[1]Список!$A$1:$F$460,2,0)</f>
        <v>10130167314</v>
      </c>
      <c r="D43" s="170" t="str">
        <f>VLOOKUP(B43,[1]Список!$A$1:$F$460,3,0)</f>
        <v xml:space="preserve">ТАРАСОВ Сергей </v>
      </c>
      <c r="E43" s="169">
        <f>VLOOKUP(B43,[1]Список!$A$1:$F$460,4,0)</f>
        <v>39604</v>
      </c>
      <c r="F43" s="168" t="str">
        <f>VLOOKUP(B43,[1]Список!$A$1:$F$460,5,0)</f>
        <v>2</v>
      </c>
      <c r="G43" s="168" t="str">
        <f>VLOOKUP(B43,[1]Список!$A$1:$F$460,6,0)</f>
        <v>Москва</v>
      </c>
      <c r="H43" s="168"/>
      <c r="I43" s="172"/>
    </row>
    <row r="44" spans="1:9" s="62" customFormat="1" ht="18" customHeight="1" x14ac:dyDescent="0.2">
      <c r="A44" s="61">
        <v>22</v>
      </c>
      <c r="B44" s="168">
        <v>48</v>
      </c>
      <c r="C44" s="168">
        <f>VLOOKUP(B44,[1]Список!$A$1:$F$460,2,0)</f>
        <v>10128264494</v>
      </c>
      <c r="D44" s="170" t="str">
        <f>VLOOKUP(B44,[1]Список!$A$1:$F$460,3,0)</f>
        <v>МИХАЙЛОВСКИЙ Владимир</v>
      </c>
      <c r="E44" s="169">
        <f>VLOOKUP(B44,[1]Список!$A$1:$F$460,4,0)</f>
        <v>39568</v>
      </c>
      <c r="F44" s="168" t="str">
        <f>VLOOKUP(B44,[1]Список!$A$1:$F$460,5,0)</f>
        <v>2</v>
      </c>
      <c r="G44" s="168" t="str">
        <f>VLOOKUP(B44,[1]Список!$A$1:$F$460,6,0)</f>
        <v>Московская область</v>
      </c>
      <c r="H44" s="168"/>
      <c r="I44" s="172"/>
    </row>
    <row r="45" spans="1:9" s="62" customFormat="1" ht="18" customHeight="1" x14ac:dyDescent="0.2">
      <c r="A45" s="61">
        <v>23</v>
      </c>
      <c r="B45" s="168">
        <v>28</v>
      </c>
      <c r="C45" s="168">
        <f>VLOOKUP(B45,[1]Список!$A$1:$F$460,2,0)</f>
        <v>10116167281</v>
      </c>
      <c r="D45" s="170" t="str">
        <f>VLOOKUP(B45,[1]Список!$A$1:$F$460,3,0)</f>
        <v xml:space="preserve">ПОЛХОНОВ Булат </v>
      </c>
      <c r="E45" s="169">
        <f>VLOOKUP(B45,[1]Список!$A$1:$F$460,4,0)</f>
        <v>39712</v>
      </c>
      <c r="F45" s="168" t="str">
        <f>VLOOKUP(B45,[1]Список!$A$1:$F$460,5,0)</f>
        <v>3</v>
      </c>
      <c r="G45" s="168" t="str">
        <f>VLOOKUP(B45,[1]Список!$A$1:$F$460,6,0)</f>
        <v>Москва</v>
      </c>
      <c r="H45" s="168"/>
      <c r="I45" s="172"/>
    </row>
    <row r="46" spans="1:9" s="62" customFormat="1" ht="18" customHeight="1" x14ac:dyDescent="0.2">
      <c r="A46" s="61">
        <v>24</v>
      </c>
      <c r="B46" s="168">
        <v>89</v>
      </c>
      <c r="C46" s="168">
        <f>VLOOKUP(B46,[1]Список!$A$1:$F$460,2,0)</f>
        <v>10104451907</v>
      </c>
      <c r="D46" s="170" t="str">
        <f>VLOOKUP(B46,[1]Список!$A$1:$F$460,3,0)</f>
        <v>КУРИНОВ Святослав</v>
      </c>
      <c r="E46" s="169">
        <f>VLOOKUP(B46,[1]Список!$A$1:$F$460,4,0)</f>
        <v>39145</v>
      </c>
      <c r="F46" s="168" t="str">
        <f>VLOOKUP(B46,[1]Список!$A$1:$F$460,5,0)</f>
        <v>2</v>
      </c>
      <c r="G46" s="168" t="str">
        <f>VLOOKUP(B46,[1]Список!$A$1:$F$460,6,0)</f>
        <v>Москва</v>
      </c>
      <c r="H46" s="168"/>
      <c r="I46" s="172"/>
    </row>
    <row r="47" spans="1:9" s="62" customFormat="1" ht="18" customHeight="1" x14ac:dyDescent="0.2">
      <c r="A47" s="61">
        <v>25</v>
      </c>
      <c r="B47" s="168">
        <v>9</v>
      </c>
      <c r="C47" s="168">
        <f>VLOOKUP(B47,[1]Список!$A$1:$F$460,2,0)</f>
        <v>10128097776</v>
      </c>
      <c r="D47" s="170" t="str">
        <f>VLOOKUP(B47,[1]Список!$A$1:$F$460,3,0)</f>
        <v xml:space="preserve">БОНДАРЕНКО Александр </v>
      </c>
      <c r="E47" s="169">
        <f>VLOOKUP(B47,[1]Список!$A$1:$F$460,4,0)</f>
        <v>39157</v>
      </c>
      <c r="F47" s="168" t="str">
        <f>VLOOKUP(B47,[1]Список!$A$1:$F$460,5,0)</f>
        <v>КМС</v>
      </c>
      <c r="G47" s="168" t="str">
        <f>VLOOKUP(B47,[1]Список!$A$1:$F$460,6,0)</f>
        <v>Москва</v>
      </c>
      <c r="H47" s="168"/>
      <c r="I47" s="172"/>
    </row>
    <row r="48" spans="1:9" s="62" customFormat="1" ht="18" customHeight="1" x14ac:dyDescent="0.2">
      <c r="A48" s="61">
        <v>26</v>
      </c>
      <c r="B48" s="168">
        <v>8</v>
      </c>
      <c r="C48" s="168">
        <f>VLOOKUP(B48,[1]Список!$A$1:$F$460,2,0)</f>
        <v>10132957981</v>
      </c>
      <c r="D48" s="170" t="str">
        <f>VLOOKUP(B48,[1]Список!$A$1:$F$460,3,0)</f>
        <v xml:space="preserve">АБРАМЕНКОВ Илья </v>
      </c>
      <c r="E48" s="169">
        <f>VLOOKUP(B48,[1]Список!$A$1:$F$460,4,0)</f>
        <v>39548</v>
      </c>
      <c r="F48" s="168" t="str">
        <f>VLOOKUP(B48,[1]Список!$A$1:$F$460,5,0)</f>
        <v>3</v>
      </c>
      <c r="G48" s="168" t="str">
        <f>VLOOKUP(B48,[1]Список!$A$1:$F$460,6,0)</f>
        <v>Москва</v>
      </c>
      <c r="H48" s="168"/>
      <c r="I48" s="172"/>
    </row>
    <row r="49" spans="1:9" s="62" customFormat="1" ht="18" customHeight="1" x14ac:dyDescent="0.2">
      <c r="A49" s="61" t="s">
        <v>53</v>
      </c>
      <c r="B49" s="168">
        <v>40</v>
      </c>
      <c r="C49" s="168">
        <f>VLOOKUP(B49,[1]Список!$A$1:$F$460,2,0)</f>
        <v>0</v>
      </c>
      <c r="D49" s="170" t="str">
        <f>VLOOKUP(B49,[1]Список!$A$1:$F$460,3,0)</f>
        <v>РАКОВ Леонид</v>
      </c>
      <c r="E49" s="169">
        <f>VLOOKUP(B49,[1]Список!$A$1:$F$460,4,0)</f>
        <v>40323</v>
      </c>
      <c r="F49" s="168" t="str">
        <f>VLOOKUP(B49,[1]Список!$A$1:$F$460,5,0)</f>
        <v>3</v>
      </c>
      <c r="G49" s="168" t="str">
        <f>VLOOKUP(B49,[1]Список!$A$1:$F$460,6,0)</f>
        <v>Москва</v>
      </c>
      <c r="H49" s="168"/>
      <c r="I49" s="172"/>
    </row>
    <row r="50" spans="1:9" ht="10.5" customHeight="1" thickBot="1" x14ac:dyDescent="0.25">
      <c r="A50" s="50"/>
    </row>
    <row r="51" spans="1:9" ht="15.75" thickTop="1" x14ac:dyDescent="0.2">
      <c r="A51" s="115" t="s">
        <v>3</v>
      </c>
      <c r="B51" s="116"/>
      <c r="C51" s="116"/>
      <c r="D51" s="116"/>
      <c r="E51" s="44"/>
      <c r="F51" s="44"/>
      <c r="G51" s="116"/>
      <c r="H51" s="116"/>
      <c r="I51" s="116"/>
    </row>
    <row r="52" spans="1:9" ht="15" x14ac:dyDescent="0.2">
      <c r="A52" s="45" t="s">
        <v>39</v>
      </c>
      <c r="B52" s="17"/>
      <c r="C52" s="53"/>
      <c r="D52" s="17"/>
      <c r="E52" s="54"/>
      <c r="F52" s="17"/>
      <c r="G52" s="55"/>
      <c r="H52" s="47"/>
      <c r="I52" s="5"/>
    </row>
    <row r="53" spans="1:9" ht="15" x14ac:dyDescent="0.2">
      <c r="A53" s="45" t="s">
        <v>40</v>
      </c>
      <c r="B53" s="17"/>
      <c r="C53" s="57"/>
      <c r="D53" s="17"/>
      <c r="E53" s="54"/>
      <c r="F53" s="17"/>
      <c r="G53" s="55"/>
      <c r="H53" s="47"/>
      <c r="I53" s="5"/>
    </row>
    <row r="54" spans="1:9" ht="4.5" customHeight="1" x14ac:dyDescent="0.2">
      <c r="A54" s="25"/>
      <c r="B54" s="11"/>
      <c r="C54" s="11"/>
      <c r="D54" s="5"/>
      <c r="E54" s="34"/>
      <c r="F54" s="5"/>
      <c r="G54" s="5"/>
      <c r="H54" s="5"/>
      <c r="I54" s="5"/>
    </row>
    <row r="55" spans="1:9" ht="15.75" x14ac:dyDescent="0.2">
      <c r="A55" s="106" t="s">
        <v>25</v>
      </c>
      <c r="B55" s="106"/>
      <c r="C55" s="106"/>
      <c r="D55" s="106"/>
      <c r="E55" s="106" t="s">
        <v>8</v>
      </c>
      <c r="F55" s="106"/>
      <c r="G55" s="106"/>
      <c r="H55" s="106" t="s">
        <v>24</v>
      </c>
      <c r="I55" s="106"/>
    </row>
    <row r="56" spans="1:9" s="43" customFormat="1" ht="15.75" x14ac:dyDescent="0.2">
      <c r="A56" s="40"/>
      <c r="B56" s="41"/>
      <c r="C56" s="41"/>
      <c r="D56" s="41"/>
      <c r="E56" s="41"/>
      <c r="F56" s="42"/>
      <c r="G56" s="42"/>
      <c r="H56" s="42"/>
      <c r="I56" s="42"/>
    </row>
    <row r="57" spans="1:9" s="43" customFormat="1" ht="15.75" x14ac:dyDescent="0.2">
      <c r="A57" s="40"/>
      <c r="B57" s="41"/>
      <c r="C57" s="41"/>
      <c r="D57" s="41"/>
      <c r="E57" s="41"/>
      <c r="F57" s="41"/>
      <c r="G57" s="41"/>
      <c r="H57" s="41"/>
      <c r="I57" s="41"/>
    </row>
    <row r="58" spans="1:9" x14ac:dyDescent="0.2">
      <c r="A58" s="113"/>
      <c r="B58" s="114"/>
      <c r="C58" s="114"/>
      <c r="D58" s="114"/>
      <c r="E58" s="114"/>
      <c r="F58" s="114"/>
      <c r="G58" s="114"/>
      <c r="H58" s="114"/>
      <c r="I58" s="114"/>
    </row>
    <row r="59" spans="1:9" x14ac:dyDescent="0.2">
      <c r="A59" s="101"/>
      <c r="B59" s="102"/>
      <c r="C59" s="102"/>
      <c r="D59" s="102"/>
      <c r="E59" s="35"/>
      <c r="F59" s="102"/>
      <c r="G59" s="102"/>
      <c r="H59" s="102"/>
      <c r="I59" s="102"/>
    </row>
    <row r="60" spans="1:9" x14ac:dyDescent="0.2">
      <c r="A60" s="101"/>
      <c r="B60" s="102"/>
      <c r="C60" s="102"/>
      <c r="D60" s="102"/>
      <c r="E60" s="35"/>
      <c r="F60" s="102"/>
      <c r="G60" s="102"/>
      <c r="H60" s="102"/>
      <c r="I60" s="102"/>
    </row>
    <row r="61" spans="1:9" ht="13.5" thickBot="1" x14ac:dyDescent="0.25">
      <c r="A61" s="167" t="str">
        <f>G19</f>
        <v>А.М.МИЛОШЕВИЧ (1 кат, г.Москва)</v>
      </c>
      <c r="B61" s="103"/>
      <c r="C61" s="103"/>
      <c r="D61" s="103"/>
      <c r="E61" s="103" t="str">
        <f>G17</f>
        <v>В.Н.ГНИДЕНКО (ВК, г.Тула)</v>
      </c>
      <c r="F61" s="103"/>
      <c r="G61" s="103"/>
      <c r="H61" s="103" t="str">
        <f>G18</f>
        <v>О.В.БЕЛОБОРОДОВА (1кат, г.Москва)</v>
      </c>
      <c r="I61" s="103"/>
    </row>
    <row r="62" spans="1:9" ht="13.5" thickTop="1" x14ac:dyDescent="0.2"/>
  </sheetData>
  <mergeCells count="32">
    <mergeCell ref="A58:E58"/>
    <mergeCell ref="F58:I58"/>
    <mergeCell ref="A61:D61"/>
    <mergeCell ref="E61:G61"/>
    <mergeCell ref="H61:I61"/>
    <mergeCell ref="G21:G22"/>
    <mergeCell ref="H21:H22"/>
    <mergeCell ref="I21:I22"/>
    <mergeCell ref="A51:D51"/>
    <mergeCell ref="G51:I51"/>
    <mergeCell ref="A55:D55"/>
    <mergeCell ref="E55:G55"/>
    <mergeCell ref="H55:I55"/>
    <mergeCell ref="A21:A22"/>
    <mergeCell ref="B21:B22"/>
    <mergeCell ref="C21:C22"/>
    <mergeCell ref="D21:D22"/>
    <mergeCell ref="E21:E22"/>
    <mergeCell ref="F21:F22"/>
    <mergeCell ref="A8:I8"/>
    <mergeCell ref="A9:I9"/>
    <mergeCell ref="A10:I10"/>
    <mergeCell ref="A11:I11"/>
    <mergeCell ref="A12:I12"/>
    <mergeCell ref="A15:G15"/>
    <mergeCell ref="H15:I15"/>
    <mergeCell ref="A1:I1"/>
    <mergeCell ref="A2:I2"/>
    <mergeCell ref="A3:I3"/>
    <mergeCell ref="A4:I4"/>
    <mergeCell ref="A6:I6"/>
    <mergeCell ref="A7:I7"/>
  </mergeCells>
  <conditionalFormatting sqref="G52:G53">
    <cfRule type="duplicateValues" dxfId="1" priority="1"/>
  </conditionalFormatting>
  <pageMargins left="0.7" right="0.7" top="0.75" bottom="0.75" header="0.3" footer="0.3"/>
  <pageSetup paperSize="9" scale="56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view="pageBreakPreview" topLeftCell="A5" zoomScale="60" zoomScaleNormal="100" workbookViewId="0">
      <selection activeCell="O48" sqref="O48"/>
    </sheetView>
  </sheetViews>
  <sheetFormatPr defaultColWidth="9.28515625" defaultRowHeight="12.75" x14ac:dyDescent="0.2"/>
  <cols>
    <col min="1" max="1" width="7" style="1" customWidth="1"/>
    <col min="2" max="2" width="7.7109375" style="10" customWidth="1"/>
    <col min="3" max="3" width="12.42578125" style="10" customWidth="1"/>
    <col min="4" max="4" width="30.7109375" style="1" customWidth="1"/>
    <col min="5" max="5" width="12.28515625" style="36" customWidth="1"/>
    <col min="6" max="6" width="8.7109375" style="1" customWidth="1"/>
    <col min="7" max="7" width="26.28515625" style="1" customWidth="1"/>
    <col min="8" max="8" width="26.7109375" style="1" customWidth="1"/>
    <col min="9" max="9" width="26.85546875" style="1" customWidth="1"/>
    <col min="10" max="16384" width="9.28515625" style="1"/>
  </cols>
  <sheetData>
    <row r="1" spans="1:9" ht="21" customHeight="1" x14ac:dyDescent="0.2">
      <c r="A1" s="117" t="s">
        <v>0</v>
      </c>
      <c r="B1" s="117"/>
      <c r="C1" s="117"/>
      <c r="D1" s="117"/>
      <c r="E1" s="117"/>
      <c r="F1" s="117"/>
      <c r="G1" s="117"/>
      <c r="H1" s="117"/>
      <c r="I1" s="117"/>
    </row>
    <row r="2" spans="1:9" ht="21" customHeight="1" x14ac:dyDescent="0.2">
      <c r="A2" s="117" t="s">
        <v>29</v>
      </c>
      <c r="B2" s="117"/>
      <c r="C2" s="117"/>
      <c r="D2" s="117"/>
      <c r="E2" s="117"/>
      <c r="F2" s="117"/>
      <c r="G2" s="117"/>
      <c r="H2" s="117"/>
      <c r="I2" s="117"/>
    </row>
    <row r="3" spans="1:9" ht="21" customHeight="1" x14ac:dyDescent="0.2">
      <c r="A3" s="117" t="s">
        <v>7</v>
      </c>
      <c r="B3" s="117"/>
      <c r="C3" s="117"/>
      <c r="D3" s="117"/>
      <c r="E3" s="117"/>
      <c r="F3" s="117"/>
      <c r="G3" s="117"/>
      <c r="H3" s="117"/>
      <c r="I3" s="117"/>
    </row>
    <row r="4" spans="1:9" ht="21" customHeight="1" x14ac:dyDescent="0.2">
      <c r="A4" s="117" t="s">
        <v>30</v>
      </c>
      <c r="B4" s="117"/>
      <c r="C4" s="117"/>
      <c r="D4" s="117"/>
      <c r="E4" s="117"/>
      <c r="F4" s="117"/>
      <c r="G4" s="117"/>
      <c r="H4" s="117"/>
      <c r="I4" s="117"/>
    </row>
    <row r="5" spans="1:9" ht="13.15" customHeight="1" x14ac:dyDescent="0.2"/>
    <row r="6" spans="1:9" s="2" customFormat="1" ht="20.25" customHeight="1" x14ac:dyDescent="0.2">
      <c r="A6" s="118" t="s">
        <v>50</v>
      </c>
      <c r="B6" s="118"/>
      <c r="C6" s="118"/>
      <c r="D6" s="118"/>
      <c r="E6" s="118"/>
      <c r="F6" s="118"/>
      <c r="G6" s="118"/>
      <c r="H6" s="118"/>
      <c r="I6" s="118"/>
    </row>
    <row r="7" spans="1:9" s="2" customFormat="1" ht="18" customHeight="1" x14ac:dyDescent="0.2">
      <c r="A7" s="119" t="s">
        <v>13</v>
      </c>
      <c r="B7" s="119"/>
      <c r="C7" s="119"/>
      <c r="D7" s="119"/>
      <c r="E7" s="119"/>
      <c r="F7" s="119"/>
      <c r="G7" s="119"/>
      <c r="H7" s="119"/>
      <c r="I7" s="119"/>
    </row>
    <row r="8" spans="1:9" s="2" customFormat="1" ht="6" customHeight="1" thickBot="1" x14ac:dyDescent="0.25">
      <c r="A8" s="119"/>
      <c r="B8" s="119"/>
      <c r="C8" s="119"/>
      <c r="D8" s="119"/>
      <c r="E8" s="119"/>
      <c r="F8" s="119"/>
      <c r="G8" s="119"/>
      <c r="H8" s="119"/>
      <c r="I8" s="119"/>
    </row>
    <row r="9" spans="1:9" ht="23.65" customHeight="1" thickTop="1" x14ac:dyDescent="0.2">
      <c r="A9" s="120" t="s">
        <v>26</v>
      </c>
      <c r="B9" s="121"/>
      <c r="C9" s="121"/>
      <c r="D9" s="121"/>
      <c r="E9" s="121"/>
      <c r="F9" s="121"/>
      <c r="G9" s="121"/>
      <c r="H9" s="121"/>
      <c r="I9" s="121"/>
    </row>
    <row r="10" spans="1:9" ht="18" customHeight="1" x14ac:dyDescent="0.2">
      <c r="A10" s="131" t="s">
        <v>51</v>
      </c>
      <c r="B10" s="132"/>
      <c r="C10" s="132"/>
      <c r="D10" s="132"/>
      <c r="E10" s="132"/>
      <c r="F10" s="132"/>
      <c r="G10" s="132"/>
      <c r="H10" s="132"/>
      <c r="I10" s="132"/>
    </row>
    <row r="11" spans="1:9" ht="19.5" customHeight="1" x14ac:dyDescent="0.2">
      <c r="A11" s="131" t="s">
        <v>31</v>
      </c>
      <c r="B11" s="132"/>
      <c r="C11" s="132"/>
      <c r="D11" s="132"/>
      <c r="E11" s="132"/>
      <c r="F11" s="132"/>
      <c r="G11" s="132"/>
      <c r="H11" s="132"/>
      <c r="I11" s="132"/>
    </row>
    <row r="12" spans="1:9" ht="12" customHeight="1" x14ac:dyDescent="0.2">
      <c r="A12" s="128"/>
      <c r="B12" s="129"/>
      <c r="C12" s="129"/>
      <c r="D12" s="129"/>
      <c r="E12" s="129"/>
      <c r="F12" s="129"/>
      <c r="G12" s="129"/>
      <c r="H12" s="129"/>
      <c r="I12" s="129"/>
    </row>
    <row r="13" spans="1:9" ht="15.75" x14ac:dyDescent="0.2">
      <c r="A13" s="48" t="s">
        <v>32</v>
      </c>
      <c r="B13" s="14"/>
      <c r="C13" s="29"/>
      <c r="D13" s="28"/>
      <c r="E13" s="30"/>
      <c r="F13" s="3"/>
      <c r="G13" s="38" t="s">
        <v>27</v>
      </c>
      <c r="H13" s="3"/>
      <c r="I13" s="22" t="s">
        <v>52</v>
      </c>
    </row>
    <row r="14" spans="1:9" ht="15.75" x14ac:dyDescent="0.2">
      <c r="A14" s="12" t="s">
        <v>33</v>
      </c>
      <c r="B14" s="9"/>
      <c r="C14" s="9"/>
      <c r="D14" s="37"/>
      <c r="E14" s="31"/>
      <c r="F14" s="4"/>
      <c r="G14" s="39" t="s">
        <v>28</v>
      </c>
      <c r="H14" s="4"/>
      <c r="I14" s="24" t="s">
        <v>48</v>
      </c>
    </row>
    <row r="15" spans="1:9" ht="15" x14ac:dyDescent="0.2">
      <c r="A15" s="123" t="s">
        <v>6</v>
      </c>
      <c r="B15" s="124"/>
      <c r="C15" s="124"/>
      <c r="D15" s="124"/>
      <c r="E15" s="124"/>
      <c r="F15" s="124"/>
      <c r="G15" s="125"/>
      <c r="H15" s="126" t="s">
        <v>1</v>
      </c>
      <c r="I15" s="124"/>
    </row>
    <row r="16" spans="1:9" ht="15" x14ac:dyDescent="0.2">
      <c r="A16" s="13"/>
      <c r="B16" s="18"/>
      <c r="C16" s="18"/>
      <c r="D16" s="7"/>
      <c r="E16" s="32"/>
      <c r="F16" s="7"/>
      <c r="G16" s="8" t="s">
        <v>20</v>
      </c>
      <c r="H16" s="94" t="s">
        <v>35</v>
      </c>
      <c r="I16" s="95"/>
    </row>
    <row r="17" spans="1:9" ht="15" x14ac:dyDescent="0.2">
      <c r="A17" s="13" t="s">
        <v>14</v>
      </c>
      <c r="B17" s="17"/>
      <c r="C17" s="17"/>
      <c r="D17" s="5"/>
      <c r="F17" s="5"/>
      <c r="G17" s="27" t="s">
        <v>36</v>
      </c>
      <c r="H17" s="96" t="s">
        <v>21</v>
      </c>
      <c r="I17" s="97"/>
    </row>
    <row r="18" spans="1:9" ht="15" x14ac:dyDescent="0.2">
      <c r="A18" s="13" t="s">
        <v>15</v>
      </c>
      <c r="B18" s="18"/>
      <c r="C18" s="18"/>
      <c r="D18" s="6"/>
      <c r="E18" s="32"/>
      <c r="F18" s="7"/>
      <c r="G18" s="27" t="s">
        <v>37</v>
      </c>
      <c r="H18" s="96" t="s">
        <v>34</v>
      </c>
      <c r="I18" s="97"/>
    </row>
    <row r="19" spans="1:9" ht="15.75" thickBot="1" x14ac:dyDescent="0.25">
      <c r="A19" s="20" t="s">
        <v>12</v>
      </c>
      <c r="B19" s="16"/>
      <c r="C19" s="16"/>
      <c r="D19" s="15"/>
      <c r="E19" s="33"/>
      <c r="F19" s="19"/>
      <c r="G19" s="58" t="s">
        <v>38</v>
      </c>
      <c r="H19" s="98" t="s">
        <v>18</v>
      </c>
      <c r="I19" s="99" t="s">
        <v>55</v>
      </c>
    </row>
    <row r="20" spans="1:9" ht="6.75" customHeight="1" thickTop="1" thickBot="1" x14ac:dyDescent="0.25"/>
    <row r="21" spans="1:9" ht="27" customHeight="1" thickTop="1" x14ac:dyDescent="0.2">
      <c r="A21" s="144" t="s">
        <v>4</v>
      </c>
      <c r="B21" s="104" t="s">
        <v>9</v>
      </c>
      <c r="C21" s="104" t="s">
        <v>19</v>
      </c>
      <c r="D21" s="104" t="s">
        <v>2</v>
      </c>
      <c r="E21" s="107" t="s">
        <v>17</v>
      </c>
      <c r="F21" s="104" t="s">
        <v>5</v>
      </c>
      <c r="G21" s="104" t="s">
        <v>10</v>
      </c>
      <c r="H21" s="109" t="s">
        <v>16</v>
      </c>
      <c r="I21" s="111" t="s">
        <v>11</v>
      </c>
    </row>
    <row r="22" spans="1:9" ht="20.25" customHeight="1" x14ac:dyDescent="0.2">
      <c r="A22" s="145"/>
      <c r="B22" s="105"/>
      <c r="C22" s="105"/>
      <c r="D22" s="105"/>
      <c r="E22" s="108"/>
      <c r="F22" s="105"/>
      <c r="G22" s="105"/>
      <c r="H22" s="110"/>
      <c r="I22" s="112"/>
    </row>
    <row r="23" spans="1:9" s="62" customFormat="1" ht="18" customHeight="1" x14ac:dyDescent="0.2">
      <c r="A23" s="61">
        <v>1</v>
      </c>
      <c r="B23" s="168">
        <v>80</v>
      </c>
      <c r="C23" s="168">
        <f>VLOOKUP(B23,[1]Список!$A$1:$F$460,2,0)</f>
        <v>10130128817</v>
      </c>
      <c r="D23" s="169" t="str">
        <f>VLOOKUP(B23,[1]Список!$A$1:$F$460,3,0)</f>
        <v>АЛЯКРИНСКАЯ София</v>
      </c>
      <c r="E23" s="169">
        <f>VLOOKUP(B23,[1]Список!$A$1:$F$460,4,0)</f>
        <v>40101</v>
      </c>
      <c r="F23" s="168" t="str">
        <f>VLOOKUP(B23,[1]Список!$A$1:$F$460,5,0)</f>
        <v>3</v>
      </c>
      <c r="G23" s="168" t="str">
        <f>VLOOKUP(B23,[1]Список!$A$1:$F$460,6,0)</f>
        <v>Москва</v>
      </c>
      <c r="H23" s="168"/>
      <c r="I23" s="171"/>
    </row>
    <row r="24" spans="1:9" s="62" customFormat="1" ht="18" customHeight="1" x14ac:dyDescent="0.2">
      <c r="A24" s="61">
        <v>2</v>
      </c>
      <c r="B24" s="168">
        <v>66</v>
      </c>
      <c r="C24" s="168" t="str">
        <f>VLOOKUP(B24,[1]Список!$A$1:$F$460,2,0)</f>
        <v>10132012435</v>
      </c>
      <c r="D24" s="170" t="str">
        <f>VLOOKUP(B24,[1]Список!$A$1:$F$460,3,0)</f>
        <v>ЛОСЕВА Анфиса</v>
      </c>
      <c r="E24" s="169">
        <f>VLOOKUP(B24,[1]Список!$A$1:$F$460,4,0)</f>
        <v>39524</v>
      </c>
      <c r="F24" s="168" t="str">
        <f>VLOOKUP(B24,[1]Список!$A$1:$F$460,5,0)</f>
        <v>1</v>
      </c>
      <c r="G24" s="168" t="str">
        <f>VLOOKUP(B24,[1]Список!$A$1:$F$460,6,0)</f>
        <v>Санкт-Петербург</v>
      </c>
      <c r="H24" s="168"/>
      <c r="I24" s="172"/>
    </row>
    <row r="25" spans="1:9" s="62" customFormat="1" ht="18" customHeight="1" x14ac:dyDescent="0.2">
      <c r="A25" s="61">
        <v>3</v>
      </c>
      <c r="B25" s="168">
        <v>71</v>
      </c>
      <c r="C25" s="168" t="str">
        <f>VLOOKUP(B25,[1]Список!$A$1:$F$460,2,0)</f>
        <v>10130164280</v>
      </c>
      <c r="D25" s="170" t="str">
        <f>VLOOKUP(B25,[1]Список!$A$1:$F$460,3,0)</f>
        <v>БОСАРГИНА Дарья</v>
      </c>
      <c r="E25" s="169">
        <f>VLOOKUP(B25,[1]Список!$A$1:$F$460,4,0)</f>
        <v>39492</v>
      </c>
      <c r="F25" s="168" t="str">
        <f>VLOOKUP(B25,[1]Список!$A$1:$F$460,5,0)</f>
        <v>2</v>
      </c>
      <c r="G25" s="168" t="str">
        <f>VLOOKUP(B25,[1]Список!$A$1:$F$460,6,0)</f>
        <v>Москва</v>
      </c>
      <c r="H25" s="168"/>
      <c r="I25" s="172"/>
    </row>
    <row r="26" spans="1:9" s="62" customFormat="1" ht="18" customHeight="1" x14ac:dyDescent="0.2">
      <c r="A26" s="61">
        <v>4</v>
      </c>
      <c r="B26" s="168">
        <v>64</v>
      </c>
      <c r="C26" s="168" t="str">
        <f>VLOOKUP(B26,[1]Список!$A$1:$F$460,2,0)</f>
        <v>10119496506</v>
      </c>
      <c r="D26" s="170" t="str">
        <f>VLOOKUP(B26,[1]Список!$A$1:$F$460,3,0)</f>
        <v>КОЛОНИЦКАЯ Виктория</v>
      </c>
      <c r="E26" s="169">
        <f>VLOOKUP(B26,[1]Список!$A$1:$F$460,4,0)</f>
        <v>39295</v>
      </c>
      <c r="F26" s="168" t="str">
        <f>VLOOKUP(B26,[1]Список!$A$1:$F$460,5,0)</f>
        <v>КМС</v>
      </c>
      <c r="G26" s="168" t="str">
        <f>VLOOKUP(B26,[1]Список!$A$1:$F$460,6,0)</f>
        <v>Санкт-Петербург</v>
      </c>
      <c r="H26" s="168"/>
      <c r="I26" s="172"/>
    </row>
    <row r="27" spans="1:9" s="62" customFormat="1" ht="18" customHeight="1" x14ac:dyDescent="0.2">
      <c r="A27" s="61">
        <v>5</v>
      </c>
      <c r="B27" s="168">
        <v>79</v>
      </c>
      <c r="C27" s="168" t="str">
        <f>VLOOKUP(B27,[1]Список!$A$1:$F$460,2,0)</f>
        <v>10083844154</v>
      </c>
      <c r="D27" s="170" t="str">
        <f>VLOOKUP(B27,[1]Список!$A$1:$F$460,3,0)</f>
        <v>СМИРНОВА Анна</v>
      </c>
      <c r="E27" s="169">
        <f>VLOOKUP(B27,[1]Список!$A$1:$F$460,4,0)</f>
        <v>39353</v>
      </c>
      <c r="F27" s="168" t="str">
        <f>VLOOKUP(B27,[1]Список!$A$1:$F$460,5,0)</f>
        <v>КМС</v>
      </c>
      <c r="G27" s="168" t="str">
        <f>VLOOKUP(B27,[1]Список!$A$1:$F$460,6,0)</f>
        <v>Москва</v>
      </c>
      <c r="H27" s="168"/>
      <c r="I27" s="172"/>
    </row>
    <row r="28" spans="1:9" s="62" customFormat="1" ht="18" customHeight="1" x14ac:dyDescent="0.2">
      <c r="A28" s="61">
        <v>6</v>
      </c>
      <c r="B28" s="168">
        <v>70</v>
      </c>
      <c r="C28" s="168" t="str">
        <f>VLOOKUP(B28,[1]Список!$A$1:$F$460,2,0)</f>
        <v>10116260544</v>
      </c>
      <c r="D28" s="170" t="str">
        <f>VLOOKUP(B28,[1]Список!$A$1:$F$460,3,0)</f>
        <v>БАЖЕНОВА Кристина</v>
      </c>
      <c r="E28" s="169">
        <f>VLOOKUP(B28,[1]Список!$A$1:$F$460,4,0)</f>
        <v>39526</v>
      </c>
      <c r="F28" s="168" t="str">
        <f>VLOOKUP(B28,[1]Список!$A$1:$F$460,5,0)</f>
        <v>2</v>
      </c>
      <c r="G28" s="168" t="str">
        <f>VLOOKUP(B28,[1]Список!$A$1:$F$460,6,0)</f>
        <v>Москва</v>
      </c>
      <c r="H28" s="168"/>
      <c r="I28" s="172"/>
    </row>
    <row r="29" spans="1:9" s="62" customFormat="1" ht="18" customHeight="1" x14ac:dyDescent="0.2">
      <c r="A29" s="61">
        <v>7</v>
      </c>
      <c r="B29" s="173">
        <v>91</v>
      </c>
      <c r="C29" s="168">
        <f>VLOOKUP(B29,[1]Список!$A$1:$F$460,2,0)</f>
        <v>10125246077</v>
      </c>
      <c r="D29" s="170" t="str">
        <f>VLOOKUP(B29,[1]Список!$A$1:$F$460,3,0)</f>
        <v>ГАВРИНА Вероника</v>
      </c>
      <c r="E29" s="169">
        <f>VLOOKUP(B29,[1]Список!$A$1:$F$460,4,0)</f>
        <v>39552</v>
      </c>
      <c r="F29" s="168" t="str">
        <f>VLOOKUP(B29,[1]Список!$A$1:$F$460,5,0)</f>
        <v>2</v>
      </c>
      <c r="G29" s="168" t="str">
        <f>VLOOKUP(B29,[1]Список!$A$1:$F$460,6,0)</f>
        <v>Пензенская область</v>
      </c>
      <c r="H29" s="168"/>
      <c r="I29" s="172"/>
    </row>
    <row r="30" spans="1:9" s="62" customFormat="1" ht="18" customHeight="1" x14ac:dyDescent="0.2">
      <c r="A30" s="61">
        <v>8</v>
      </c>
      <c r="B30" s="173">
        <v>83</v>
      </c>
      <c r="C30" s="168" t="str">
        <f>VLOOKUP(B30,[1]Список!$A$1:$F$460,2,0)</f>
        <v>10131459434</v>
      </c>
      <c r="D30" s="170" t="str">
        <f>VLOOKUP(B30,[1]Список!$A$1:$F$460,3,0)</f>
        <v>ПЕТРОВА Мария</v>
      </c>
      <c r="E30" s="169">
        <f>VLOOKUP(B30,[1]Список!$A$1:$F$460,4,0)</f>
        <v>39970</v>
      </c>
      <c r="F30" s="168" t="str">
        <f>VLOOKUP(B30,[1]Список!$A$1:$F$460,5,0)</f>
        <v>3</v>
      </c>
      <c r="G30" s="168" t="str">
        <f>VLOOKUP(B30,[1]Список!$A$1:$F$460,6,0)</f>
        <v>Московская область</v>
      </c>
      <c r="H30" s="168"/>
      <c r="I30" s="174" t="s">
        <v>56</v>
      </c>
    </row>
    <row r="31" spans="1:9" s="62" customFormat="1" ht="18" customHeight="1" x14ac:dyDescent="0.2">
      <c r="A31" s="61">
        <v>9</v>
      </c>
      <c r="B31" s="173">
        <v>74</v>
      </c>
      <c r="C31" s="168" t="str">
        <f>VLOOKUP(B31,[1]Список!$A$1:$F$460,2,0)</f>
        <v>10120394259</v>
      </c>
      <c r="D31" s="170" t="str">
        <f>VLOOKUP(B31,[1]Список!$A$1:$F$460,3,0)</f>
        <v>СУДАРИКОВА Мария</v>
      </c>
      <c r="E31" s="169">
        <f>VLOOKUP(B31,[1]Список!$A$1:$F$460,4,0)</f>
        <v>39797</v>
      </c>
      <c r="F31" s="168" t="str">
        <f>VLOOKUP(B31,[1]Список!$A$1:$F$460,5,0)</f>
        <v>2</v>
      </c>
      <c r="G31" s="168" t="str">
        <f>VLOOKUP(B31,[1]Список!$A$1:$F$460,6,0)</f>
        <v>Москва</v>
      </c>
      <c r="H31" s="168"/>
      <c r="I31" s="174" t="s">
        <v>56</v>
      </c>
    </row>
    <row r="32" spans="1:9" s="62" customFormat="1" ht="18" customHeight="1" x14ac:dyDescent="0.2">
      <c r="A32" s="61" t="s">
        <v>53</v>
      </c>
      <c r="B32" s="173">
        <v>90</v>
      </c>
      <c r="C32" s="168">
        <f>VLOOKUP(B32,[1]Список!$A$1:$F$460,2,0)</f>
        <v>10138534976</v>
      </c>
      <c r="D32" s="170" t="str">
        <f>VLOOKUP(B32,[1]Список!$A$1:$F$460,3,0)</f>
        <v>МИТЯНИНА Софья</v>
      </c>
      <c r="E32" s="169">
        <f>VLOOKUP(B32,[1]Список!$A$1:$F$460,4,0)</f>
        <v>39591</v>
      </c>
      <c r="F32" s="168" t="str">
        <f>VLOOKUP(B32,[1]Список!$A$1:$F$460,5,0)</f>
        <v>3</v>
      </c>
      <c r="G32" s="168" t="str">
        <f>VLOOKUP(B32,[1]Список!$A$1:$F$460,6,0)</f>
        <v>Пензенская область</v>
      </c>
      <c r="H32" s="168"/>
      <c r="I32" s="172"/>
    </row>
    <row r="33" spans="1:9" s="62" customFormat="1" ht="18" customHeight="1" x14ac:dyDescent="0.2">
      <c r="A33" s="61" t="s">
        <v>53</v>
      </c>
      <c r="B33" s="173">
        <v>92</v>
      </c>
      <c r="C33" s="168" t="str">
        <f>VLOOKUP(B33,[1]Список!$A$1:$F$460,2,0)</f>
        <v>10125245572</v>
      </c>
      <c r="D33" s="170" t="str">
        <f>VLOOKUP(B33,[1]Список!$A$1:$F$460,3,0)</f>
        <v>САМОДУРОВА Яна</v>
      </c>
      <c r="E33" s="169">
        <f>VLOOKUP(B33,[1]Список!$A$1:$F$460,4,0)</f>
        <v>39796</v>
      </c>
      <c r="F33" s="168" t="str">
        <f>VLOOKUP(B33,[1]Список!$A$1:$F$460,5,0)</f>
        <v>2</v>
      </c>
      <c r="G33" s="168" t="str">
        <f>VLOOKUP(B33,[1]Список!$A$1:$F$460,6,0)</f>
        <v>Пензенская область</v>
      </c>
      <c r="H33" s="168"/>
      <c r="I33" s="172"/>
    </row>
    <row r="34" spans="1:9" ht="10.5" customHeight="1" thickBot="1" x14ac:dyDescent="0.25">
      <c r="A34" s="50"/>
    </row>
    <row r="35" spans="1:9" ht="15.75" thickTop="1" x14ac:dyDescent="0.2">
      <c r="A35" s="115" t="s">
        <v>3</v>
      </c>
      <c r="B35" s="116"/>
      <c r="C35" s="116"/>
      <c r="D35" s="116"/>
      <c r="E35" s="44"/>
      <c r="F35" s="44"/>
      <c r="G35" s="116"/>
      <c r="H35" s="116"/>
      <c r="I35" s="116"/>
    </row>
    <row r="36" spans="1:9" ht="15" x14ac:dyDescent="0.2">
      <c r="A36" s="45" t="s">
        <v>39</v>
      </c>
      <c r="B36" s="17"/>
      <c r="C36" s="53"/>
      <c r="D36" s="17"/>
      <c r="E36" s="54"/>
      <c r="F36" s="17"/>
      <c r="G36" s="55"/>
      <c r="H36" s="47"/>
      <c r="I36" s="5"/>
    </row>
    <row r="37" spans="1:9" ht="15" x14ac:dyDescent="0.2">
      <c r="A37" s="45" t="s">
        <v>40</v>
      </c>
      <c r="B37" s="17"/>
      <c r="C37" s="57"/>
      <c r="D37" s="17"/>
      <c r="E37" s="54"/>
      <c r="F37" s="17"/>
      <c r="G37" s="55"/>
      <c r="H37" s="47"/>
      <c r="I37" s="5"/>
    </row>
    <row r="38" spans="1:9" ht="4.5" customHeight="1" x14ac:dyDescent="0.2">
      <c r="A38" s="25"/>
      <c r="B38" s="11"/>
      <c r="C38" s="11"/>
      <c r="D38" s="5"/>
      <c r="E38" s="34"/>
      <c r="F38" s="5"/>
      <c r="G38" s="5"/>
      <c r="H38" s="5"/>
      <c r="I38" s="5"/>
    </row>
    <row r="39" spans="1:9" ht="15.75" x14ac:dyDescent="0.2">
      <c r="A39" s="106" t="s">
        <v>25</v>
      </c>
      <c r="B39" s="106"/>
      <c r="C39" s="106"/>
      <c r="D39" s="106"/>
      <c r="E39" s="106" t="s">
        <v>8</v>
      </c>
      <c r="F39" s="106"/>
      <c r="G39" s="106"/>
      <c r="H39" s="106" t="s">
        <v>24</v>
      </c>
      <c r="I39" s="106"/>
    </row>
    <row r="40" spans="1:9" s="43" customFormat="1" ht="15.75" x14ac:dyDescent="0.2">
      <c r="A40" s="40"/>
      <c r="B40" s="41"/>
      <c r="C40" s="41"/>
      <c r="D40" s="41"/>
      <c r="E40" s="41"/>
      <c r="F40" s="42"/>
      <c r="G40" s="42"/>
      <c r="H40" s="42"/>
      <c r="I40" s="42"/>
    </row>
    <row r="41" spans="1:9" s="43" customFormat="1" ht="15.75" x14ac:dyDescent="0.2">
      <c r="A41" s="40"/>
      <c r="B41" s="41"/>
      <c r="C41" s="41"/>
      <c r="D41" s="41"/>
      <c r="E41" s="41"/>
      <c r="F41" s="41"/>
      <c r="G41" s="41"/>
      <c r="H41" s="41"/>
      <c r="I41" s="41"/>
    </row>
    <row r="42" spans="1:9" x14ac:dyDescent="0.2">
      <c r="A42" s="113"/>
      <c r="B42" s="114"/>
      <c r="C42" s="114"/>
      <c r="D42" s="114"/>
      <c r="E42" s="114"/>
      <c r="F42" s="114"/>
      <c r="G42" s="114"/>
      <c r="H42" s="114"/>
      <c r="I42" s="114"/>
    </row>
    <row r="43" spans="1:9" x14ac:dyDescent="0.2">
      <c r="A43" s="101"/>
      <c r="B43" s="102"/>
      <c r="C43" s="102"/>
      <c r="D43" s="102"/>
      <c r="E43" s="35"/>
      <c r="F43" s="102"/>
      <c r="G43" s="102"/>
      <c r="H43" s="102"/>
      <c r="I43" s="102"/>
    </row>
    <row r="44" spans="1:9" x14ac:dyDescent="0.2">
      <c r="A44" s="101"/>
      <c r="B44" s="102"/>
      <c r="C44" s="102"/>
      <c r="D44" s="102"/>
      <c r="E44" s="35"/>
      <c r="F44" s="102"/>
      <c r="G44" s="102"/>
      <c r="H44" s="102"/>
      <c r="I44" s="102"/>
    </row>
    <row r="45" spans="1:9" ht="13.5" thickBot="1" x14ac:dyDescent="0.25">
      <c r="A45" s="167" t="str">
        <f>G19</f>
        <v>А.М.МИЛОШЕВИЧ (1 кат, г.Москва)</v>
      </c>
      <c r="B45" s="103"/>
      <c r="C45" s="103"/>
      <c r="D45" s="103"/>
      <c r="E45" s="103" t="str">
        <f>G17</f>
        <v>В.Н.ГНИДЕНКО (ВК, г.Тула)</v>
      </c>
      <c r="F45" s="103"/>
      <c r="G45" s="103"/>
      <c r="H45" s="103" t="str">
        <f>G18</f>
        <v>О.В.БЕЛОБОРОДОВА (1кат, г.Москва)</v>
      </c>
      <c r="I45" s="103"/>
    </row>
    <row r="46" spans="1:9" ht="13.5" thickTop="1" x14ac:dyDescent="0.2"/>
  </sheetData>
  <mergeCells count="32">
    <mergeCell ref="A42:E42"/>
    <mergeCell ref="F42:I42"/>
    <mergeCell ref="A45:D45"/>
    <mergeCell ref="E45:G45"/>
    <mergeCell ref="H45:I45"/>
    <mergeCell ref="G21:G22"/>
    <mergeCell ref="H21:H22"/>
    <mergeCell ref="I21:I22"/>
    <mergeCell ref="A35:D35"/>
    <mergeCell ref="G35:I35"/>
    <mergeCell ref="A39:D39"/>
    <mergeCell ref="E39:G39"/>
    <mergeCell ref="H39:I39"/>
    <mergeCell ref="A21:A22"/>
    <mergeCell ref="B21:B22"/>
    <mergeCell ref="C21:C22"/>
    <mergeCell ref="D21:D22"/>
    <mergeCell ref="E21:E22"/>
    <mergeCell ref="F21:F22"/>
    <mergeCell ref="A8:I8"/>
    <mergeCell ref="A9:I9"/>
    <mergeCell ref="A10:I10"/>
    <mergeCell ref="A11:I11"/>
    <mergeCell ref="A12:I12"/>
    <mergeCell ref="A15:G15"/>
    <mergeCell ref="H15:I15"/>
    <mergeCell ref="A1:I1"/>
    <mergeCell ref="A2:I2"/>
    <mergeCell ref="A3:I3"/>
    <mergeCell ref="A4:I4"/>
    <mergeCell ref="A6:I6"/>
    <mergeCell ref="A7:I7"/>
  </mergeCells>
  <conditionalFormatting sqref="G36:G37">
    <cfRule type="duplicateValues" dxfId="0" priority="1"/>
  </conditionalFormatting>
  <pageMargins left="0.7" right="0.7" top="0.75" bottom="0.75" header="0.3" footer="0.3"/>
  <pageSetup paperSize="9" scale="56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abSelected="1" view="pageBreakPreview" zoomScale="60" zoomScaleNormal="78" workbookViewId="0">
      <selection activeCell="P17" sqref="P17"/>
    </sheetView>
  </sheetViews>
  <sheetFormatPr defaultColWidth="9.28515625" defaultRowHeight="12.75" x14ac:dyDescent="0.2"/>
  <cols>
    <col min="1" max="1" width="7" style="64" customWidth="1"/>
    <col min="2" max="2" width="7.7109375" style="72" customWidth="1"/>
    <col min="3" max="3" width="13" style="72" customWidth="1"/>
    <col min="4" max="4" width="26.28515625" style="64" customWidth="1"/>
    <col min="5" max="5" width="12.28515625" style="73" customWidth="1"/>
    <col min="6" max="6" width="8.7109375" style="64" customWidth="1"/>
    <col min="7" max="7" width="24.28515625" style="64" customWidth="1"/>
    <col min="8" max="9" width="13.42578125" style="64" customWidth="1"/>
    <col min="10" max="11" width="10.28515625" style="64" customWidth="1"/>
    <col min="12" max="12" width="13.28515625" style="64" customWidth="1"/>
    <col min="13" max="13" width="14.28515625" style="64" customWidth="1"/>
    <col min="14" max="16384" width="9.28515625" style="64"/>
  </cols>
  <sheetData>
    <row r="1" spans="1:13" ht="21" customHeight="1" x14ac:dyDescent="0.2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</row>
    <row r="2" spans="1:13" ht="21" customHeight="1" x14ac:dyDescent="0.2">
      <c r="A2" s="148" t="s">
        <v>29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</row>
    <row r="3" spans="1:13" ht="21" customHeight="1" x14ac:dyDescent="0.2">
      <c r="A3" s="148" t="s">
        <v>7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</row>
    <row r="4" spans="1:13" ht="21" customHeight="1" x14ac:dyDescent="0.2">
      <c r="A4" s="148" t="s">
        <v>30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</row>
    <row r="5" spans="1:13" ht="12.6" customHeight="1" x14ac:dyDescent="0.2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</row>
    <row r="6" spans="1:13" s="65" customFormat="1" ht="20.25" customHeight="1" x14ac:dyDescent="0.2">
      <c r="A6" s="147" t="s">
        <v>50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</row>
    <row r="7" spans="1:13" s="65" customFormat="1" ht="18" customHeight="1" x14ac:dyDescent="0.2">
      <c r="A7" s="149" t="s">
        <v>13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</row>
    <row r="8" spans="1:13" s="65" customFormat="1" ht="7.5" customHeight="1" thickBot="1" x14ac:dyDescent="0.25">
      <c r="A8" s="149"/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</row>
    <row r="9" spans="1:13" ht="24" customHeight="1" thickTop="1" x14ac:dyDescent="0.2">
      <c r="A9" s="120" t="s">
        <v>26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2"/>
    </row>
    <row r="10" spans="1:13" ht="18" customHeight="1" x14ac:dyDescent="0.2">
      <c r="A10" s="131" t="s">
        <v>59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33"/>
    </row>
    <row r="11" spans="1:13" ht="19.5" customHeight="1" x14ac:dyDescent="0.2">
      <c r="A11" s="131" t="s">
        <v>31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33"/>
    </row>
    <row r="12" spans="1:13" ht="12" customHeight="1" x14ac:dyDescent="0.2">
      <c r="A12" s="128"/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30"/>
    </row>
    <row r="13" spans="1:13" ht="15.75" x14ac:dyDescent="0.2">
      <c r="A13" s="48" t="s">
        <v>32</v>
      </c>
      <c r="B13" s="14"/>
      <c r="C13" s="29"/>
      <c r="D13" s="28"/>
      <c r="E13" s="30"/>
      <c r="F13" s="3"/>
      <c r="G13" s="38" t="s">
        <v>27</v>
      </c>
      <c r="H13" s="3"/>
      <c r="I13" s="3"/>
      <c r="J13" s="3"/>
      <c r="K13" s="3"/>
      <c r="L13" s="21"/>
      <c r="M13" s="22" t="s">
        <v>60</v>
      </c>
    </row>
    <row r="14" spans="1:13" ht="15.75" x14ac:dyDescent="0.2">
      <c r="A14" s="66" t="s">
        <v>33</v>
      </c>
      <c r="B14" s="9"/>
      <c r="C14" s="9"/>
      <c r="D14" s="37"/>
      <c r="E14" s="31"/>
      <c r="F14" s="4"/>
      <c r="G14" s="39" t="s">
        <v>28</v>
      </c>
      <c r="H14" s="4"/>
      <c r="I14" s="4"/>
      <c r="J14" s="4"/>
      <c r="K14" s="4"/>
      <c r="L14" s="23"/>
      <c r="M14" s="24" t="s">
        <v>48</v>
      </c>
    </row>
    <row r="15" spans="1:13" ht="15" x14ac:dyDescent="0.2">
      <c r="A15" s="123" t="s">
        <v>6</v>
      </c>
      <c r="B15" s="124"/>
      <c r="C15" s="124"/>
      <c r="D15" s="124"/>
      <c r="E15" s="124"/>
      <c r="F15" s="124"/>
      <c r="G15" s="125"/>
      <c r="H15" s="126" t="s">
        <v>1</v>
      </c>
      <c r="I15" s="124"/>
      <c r="J15" s="124"/>
      <c r="K15" s="124"/>
      <c r="L15" s="124"/>
      <c r="M15" s="127"/>
    </row>
    <row r="16" spans="1:13" ht="15" x14ac:dyDescent="0.2">
      <c r="A16" s="67" t="s">
        <v>43</v>
      </c>
      <c r="B16" s="17"/>
      <c r="C16" s="17"/>
      <c r="D16" s="68"/>
      <c r="E16" s="69"/>
      <c r="F16" s="68"/>
      <c r="G16" s="6" t="s">
        <v>20</v>
      </c>
      <c r="H16" s="139" t="s">
        <v>35</v>
      </c>
      <c r="I16" s="140"/>
      <c r="J16" s="140"/>
      <c r="K16" s="140"/>
      <c r="L16" s="140"/>
      <c r="M16" s="141"/>
    </row>
    <row r="17" spans="1:13" ht="15" x14ac:dyDescent="0.2">
      <c r="A17" s="67" t="s">
        <v>14</v>
      </c>
      <c r="B17" s="17"/>
      <c r="C17" s="17"/>
      <c r="D17" s="5"/>
      <c r="E17" s="70"/>
      <c r="F17" s="5"/>
      <c r="G17" s="27" t="s">
        <v>36</v>
      </c>
      <c r="H17" s="134" t="s">
        <v>21</v>
      </c>
      <c r="I17" s="135"/>
      <c r="J17" s="135"/>
      <c r="K17" s="135"/>
      <c r="L17" s="135"/>
      <c r="M17" s="136"/>
    </row>
    <row r="18" spans="1:13" ht="15" x14ac:dyDescent="0.2">
      <c r="A18" s="67" t="s">
        <v>15</v>
      </c>
      <c r="B18" s="17"/>
      <c r="C18" s="17"/>
      <c r="D18" s="6"/>
      <c r="E18" s="69"/>
      <c r="F18" s="68"/>
      <c r="G18" s="27" t="s">
        <v>37</v>
      </c>
      <c r="H18" s="134" t="s">
        <v>34</v>
      </c>
      <c r="I18" s="135"/>
      <c r="J18" s="135"/>
      <c r="K18" s="135"/>
      <c r="L18" s="135"/>
      <c r="M18" s="136"/>
    </row>
    <row r="19" spans="1:13" ht="15.75" thickBot="1" x14ac:dyDescent="0.25">
      <c r="A19" s="71" t="s">
        <v>12</v>
      </c>
      <c r="B19" s="16"/>
      <c r="C19" s="16"/>
      <c r="D19" s="15"/>
      <c r="E19" s="33"/>
      <c r="F19" s="19"/>
      <c r="G19" s="58" t="s">
        <v>38</v>
      </c>
      <c r="H19" s="137" t="s">
        <v>18</v>
      </c>
      <c r="I19" s="138"/>
      <c r="J19" s="52"/>
      <c r="K19" s="52">
        <v>3</v>
      </c>
      <c r="L19" s="49"/>
      <c r="M19" s="51" t="s">
        <v>57</v>
      </c>
    </row>
    <row r="20" spans="1:13" ht="6.75" customHeight="1" thickTop="1" thickBot="1" x14ac:dyDescent="0.25"/>
    <row r="21" spans="1:13" ht="27" customHeight="1" thickTop="1" x14ac:dyDescent="0.2">
      <c r="A21" s="144" t="s">
        <v>4</v>
      </c>
      <c r="B21" s="104" t="s">
        <v>9</v>
      </c>
      <c r="C21" s="104" t="s">
        <v>19</v>
      </c>
      <c r="D21" s="104" t="s">
        <v>2</v>
      </c>
      <c r="E21" s="154" t="s">
        <v>17</v>
      </c>
      <c r="F21" s="104" t="s">
        <v>5</v>
      </c>
      <c r="G21" s="104" t="s">
        <v>10</v>
      </c>
      <c r="H21" s="156" t="s">
        <v>41</v>
      </c>
      <c r="I21" s="157"/>
      <c r="J21" s="104" t="s">
        <v>22</v>
      </c>
      <c r="K21" s="142" t="s">
        <v>23</v>
      </c>
      <c r="L21" s="109" t="s">
        <v>16</v>
      </c>
      <c r="M21" s="111" t="s">
        <v>11</v>
      </c>
    </row>
    <row r="22" spans="1:13" ht="20.25" customHeight="1" thickBot="1" x14ac:dyDescent="0.25">
      <c r="A22" s="152"/>
      <c r="B22" s="153"/>
      <c r="C22" s="153"/>
      <c r="D22" s="153"/>
      <c r="E22" s="155"/>
      <c r="F22" s="153"/>
      <c r="G22" s="153"/>
      <c r="H22" s="74" t="s">
        <v>44</v>
      </c>
      <c r="I22" s="74" t="s">
        <v>45</v>
      </c>
      <c r="J22" s="153"/>
      <c r="K22" s="158"/>
      <c r="L22" s="159"/>
      <c r="M22" s="151"/>
    </row>
    <row r="23" spans="1:13" ht="12.75" customHeight="1" x14ac:dyDescent="0.2">
      <c r="A23" s="75">
        <v>1</v>
      </c>
      <c r="B23" s="173">
        <v>81</v>
      </c>
      <c r="C23" s="168">
        <f>VLOOKUP(B23,[1]Список!$A$1:$F$460,2,0)</f>
        <v>10127774747</v>
      </c>
      <c r="D23" s="170" t="str">
        <f>VLOOKUP(B23,[1]Список!$A$1:$F$460,3,0)</f>
        <v>БУЛАВКИНА Анастасия</v>
      </c>
      <c r="E23" s="169">
        <f>VLOOKUP(B23,[1]Список!$A$1:$F$460,4,0)</f>
        <v>39361</v>
      </c>
      <c r="F23" s="168" t="str">
        <f>VLOOKUP(B23,[1]Список!$A$1:$F$460,5,0)</f>
        <v>КМС</v>
      </c>
      <c r="G23" s="168" t="str">
        <f>VLOOKUP(B23,[1]Список!$A$1:$F$460,6,0)</f>
        <v>Московская область</v>
      </c>
      <c r="H23" s="76">
        <v>9.1168981481481483E-4</v>
      </c>
      <c r="I23" s="77">
        <v>1.8296180555555557E-3</v>
      </c>
      <c r="J23" s="85">
        <f>SUM(H23:I23)</f>
        <v>2.7413078703703705E-3</v>
      </c>
      <c r="K23" s="175">
        <f>$K$19/((J23*24))</f>
        <v>45.598672571976238</v>
      </c>
      <c r="L23" s="79"/>
      <c r="M23" s="80"/>
    </row>
    <row r="24" spans="1:13" ht="13.5" customHeight="1" thickBot="1" x14ac:dyDescent="0.25">
      <c r="A24" s="81">
        <f>A23</f>
        <v>1</v>
      </c>
      <c r="B24" s="176">
        <v>79</v>
      </c>
      <c r="C24" s="177" t="str">
        <f>VLOOKUP(B24,[1]Список!$A$1:$F$460,2,0)</f>
        <v>10083844154</v>
      </c>
      <c r="D24" s="178" t="str">
        <f>VLOOKUP(B24,[1]Список!$A$1:$F$460,3,0)</f>
        <v>СМИРНОВА Анна</v>
      </c>
      <c r="E24" s="179">
        <f>VLOOKUP(B24,[1]Список!$A$1:$F$460,4,0)</f>
        <v>39353</v>
      </c>
      <c r="F24" s="177" t="str">
        <f>VLOOKUP(B24,[1]Список!$A$1:$F$460,5,0)</f>
        <v>КМС</v>
      </c>
      <c r="G24" s="177" t="str">
        <f>VLOOKUP(B24,[1]Список!$A$1:$F$460,6,0)</f>
        <v>Москва</v>
      </c>
      <c r="H24" s="82">
        <f>H23</f>
        <v>9.1168981481481483E-4</v>
      </c>
      <c r="I24" s="82">
        <f>I23</f>
        <v>1.8296180555555557E-3</v>
      </c>
      <c r="J24" s="82">
        <f t="shared" ref="J24:K24" si="0">J23</f>
        <v>2.7413078703703705E-3</v>
      </c>
      <c r="K24" s="82">
        <f t="shared" si="0"/>
        <v>45.598672571976238</v>
      </c>
      <c r="L24" s="83"/>
      <c r="M24" s="84"/>
    </row>
    <row r="25" spans="1:13" x14ac:dyDescent="0.2">
      <c r="A25" s="75">
        <v>2</v>
      </c>
      <c r="B25" s="180">
        <v>70</v>
      </c>
      <c r="C25" s="180" t="str">
        <f>VLOOKUP(B25,[1]Список!$A$1:$F$460,2,0)</f>
        <v>10116260544</v>
      </c>
      <c r="D25" s="181" t="str">
        <f>VLOOKUP(B25,[1]Список!$A$1:$F$460,3,0)</f>
        <v>БАЖЕНОВА Кристина</v>
      </c>
      <c r="E25" s="181">
        <f>VLOOKUP(B25,[1]Список!$A$1:$F$460,4,0)</f>
        <v>39526</v>
      </c>
      <c r="F25" s="180" t="str">
        <f>VLOOKUP(B25,[1]Список!$A$1:$F$460,5,0)</f>
        <v>2</v>
      </c>
      <c r="G25" s="180" t="str">
        <f>VLOOKUP(B25,[1]Список!$A$1:$F$460,6,0)</f>
        <v>Москва</v>
      </c>
      <c r="H25" s="76">
        <v>9.2123842592592594E-4</v>
      </c>
      <c r="I25" s="76">
        <v>1.8432291666666668E-3</v>
      </c>
      <c r="J25" s="85">
        <f>SUM(H25:I25)</f>
        <v>2.7644675925925927E-3</v>
      </c>
      <c r="K25" s="78">
        <f>$K$19/((J25*24))</f>
        <v>45.216663177726602</v>
      </c>
      <c r="L25" s="79"/>
      <c r="M25" s="80"/>
    </row>
    <row r="26" spans="1:13" ht="13.5" thickBot="1" x14ac:dyDescent="0.25">
      <c r="A26" s="81">
        <f>A25</f>
        <v>2</v>
      </c>
      <c r="B26" s="177">
        <v>71</v>
      </c>
      <c r="C26" s="177" t="str">
        <f>VLOOKUP(B26,[1]Список!$A$1:$F$460,2,0)</f>
        <v>10130164280</v>
      </c>
      <c r="D26" s="179" t="str">
        <f>VLOOKUP(B26,[1]Список!$A$1:$F$460,3,0)</f>
        <v>БОСАРГИНА Дарья</v>
      </c>
      <c r="E26" s="179">
        <f>VLOOKUP(B26,[1]Список!$A$1:$F$460,4,0)</f>
        <v>39492</v>
      </c>
      <c r="F26" s="177" t="str">
        <f>VLOOKUP(B26,[1]Список!$A$1:$F$460,5,0)</f>
        <v>2</v>
      </c>
      <c r="G26" s="177" t="str">
        <f>VLOOKUP(B26,[1]Список!$A$1:$F$460,6,0)</f>
        <v>Москва</v>
      </c>
      <c r="H26" s="82">
        <f>H25</f>
        <v>9.2123842592592594E-4</v>
      </c>
      <c r="I26" s="82">
        <f>I25</f>
        <v>1.8432291666666668E-3</v>
      </c>
      <c r="J26" s="82">
        <f t="shared" ref="J26" si="1">J25</f>
        <v>2.7644675925925927E-3</v>
      </c>
      <c r="K26" s="82">
        <f t="shared" ref="K26" si="2">K25</f>
        <v>45.216663177726602</v>
      </c>
      <c r="L26" s="83"/>
      <c r="M26" s="84"/>
    </row>
    <row r="27" spans="1:13" x14ac:dyDescent="0.2">
      <c r="A27" s="75">
        <v>3</v>
      </c>
      <c r="B27" s="180">
        <v>66</v>
      </c>
      <c r="C27" s="180" t="str">
        <f>VLOOKUP(B27,[1]Список!$A$1:$F$460,2,0)</f>
        <v>10132012435</v>
      </c>
      <c r="D27" s="184" t="str">
        <f>VLOOKUP(B27,[1]Список!$A$1:$F$460,3,0)</f>
        <v>ЛОСЕВА Анфиса</v>
      </c>
      <c r="E27" s="181">
        <f>VLOOKUP(B27,[1]Список!$A$1:$F$460,4,0)</f>
        <v>39524</v>
      </c>
      <c r="F27" s="180" t="str">
        <f>VLOOKUP(B27,[1]Список!$A$1:$F$460,5,0)</f>
        <v>1</v>
      </c>
      <c r="G27" s="180" t="str">
        <f>VLOOKUP(B27,[1]Список!$A$1:$F$460,6,0)</f>
        <v>Санкт-Петербург</v>
      </c>
      <c r="H27" s="76">
        <v>9.1670138888888888E-4</v>
      </c>
      <c r="I27" s="76"/>
      <c r="J27" s="85"/>
      <c r="K27" s="78"/>
      <c r="L27" s="79"/>
      <c r="M27" s="80"/>
    </row>
    <row r="28" spans="1:13" ht="13.5" thickBot="1" x14ac:dyDescent="0.25">
      <c r="A28" s="81">
        <f>A27</f>
        <v>3</v>
      </c>
      <c r="B28" s="177">
        <v>64</v>
      </c>
      <c r="C28" s="177" t="str">
        <f>VLOOKUP(B28,[1]Список!$A$1:$F$460,2,0)</f>
        <v>10119496506</v>
      </c>
      <c r="D28" s="178" t="str">
        <f>VLOOKUP(B28,[1]Список!$A$1:$F$460,3,0)</f>
        <v>КОЛОНИЦКАЯ Виктория</v>
      </c>
      <c r="E28" s="179">
        <f>VLOOKUP(B28,[1]Список!$A$1:$F$460,4,0)</f>
        <v>39295</v>
      </c>
      <c r="F28" s="177" t="str">
        <f>VLOOKUP(B28,[1]Список!$A$1:$F$460,5,0)</f>
        <v>КМС</v>
      </c>
      <c r="G28" s="177" t="str">
        <f>VLOOKUP(B28,[1]Список!$A$1:$F$460,6,0)</f>
        <v>Санкт-Петербург</v>
      </c>
      <c r="H28" s="82">
        <f>H27</f>
        <v>9.1670138888888888E-4</v>
      </c>
      <c r="I28" s="82">
        <f>I27</f>
        <v>0</v>
      </c>
      <c r="J28" s="82">
        <f t="shared" ref="J28" si="3">J27</f>
        <v>0</v>
      </c>
      <c r="K28" s="82">
        <f t="shared" ref="K28" si="4">K27</f>
        <v>0</v>
      </c>
      <c r="L28" s="83"/>
      <c r="M28" s="84"/>
    </row>
    <row r="29" spans="1:13" x14ac:dyDescent="0.2">
      <c r="A29" s="75">
        <v>4</v>
      </c>
      <c r="B29" s="180">
        <v>91</v>
      </c>
      <c r="C29" s="180">
        <f>VLOOKUP(B29,[1]Список!$A$1:$F$460,2,0)</f>
        <v>10125246077</v>
      </c>
      <c r="D29" s="184" t="str">
        <f>VLOOKUP(B29,[1]Список!$A$1:$F$460,3,0)</f>
        <v>ГАВРИНА Вероника</v>
      </c>
      <c r="E29" s="181">
        <f>VLOOKUP(B29,[1]Список!$A$1:$F$460,4,0)</f>
        <v>39552</v>
      </c>
      <c r="F29" s="180" t="str">
        <f>VLOOKUP(B29,[1]Список!$A$1:$F$460,5,0)</f>
        <v>2</v>
      </c>
      <c r="G29" s="180" t="str">
        <f>VLOOKUP(B29,[1]Список!$A$1:$F$460,6,0)</f>
        <v>Пензенская область</v>
      </c>
      <c r="H29" s="182" t="s">
        <v>58</v>
      </c>
      <c r="I29" s="76"/>
      <c r="J29" s="85"/>
      <c r="K29" s="78"/>
      <c r="L29" s="79"/>
      <c r="M29" s="80"/>
    </row>
    <row r="30" spans="1:13" ht="13.5" thickBot="1" x14ac:dyDescent="0.25">
      <c r="A30" s="81">
        <f>A29</f>
        <v>4</v>
      </c>
      <c r="B30" s="168">
        <v>92</v>
      </c>
      <c r="C30" s="168" t="str">
        <f>VLOOKUP(B30,[1]Список!$A$1:$F$460,2,0)</f>
        <v>10125245572</v>
      </c>
      <c r="D30" s="170" t="str">
        <f>VLOOKUP(B30,[1]Список!$A$1:$F$460,3,0)</f>
        <v>САМОДУРОВА Яна</v>
      </c>
      <c r="E30" s="169">
        <f>VLOOKUP(B30,[1]Список!$A$1:$F$460,4,0)</f>
        <v>39796</v>
      </c>
      <c r="F30" s="168" t="str">
        <f>VLOOKUP(B30,[1]Список!$A$1:$F$460,5,0)</f>
        <v>2</v>
      </c>
      <c r="G30" s="168" t="str">
        <f>VLOOKUP(B30,[1]Список!$A$1:$F$460,6,0)</f>
        <v>Пензенская область</v>
      </c>
      <c r="H30" s="183"/>
      <c r="I30" s="82">
        <f>I29</f>
        <v>0</v>
      </c>
      <c r="J30" s="82">
        <f t="shared" ref="J30" si="5">J29</f>
        <v>0</v>
      </c>
      <c r="K30" s="82">
        <f t="shared" ref="K30" si="6">K29</f>
        <v>0</v>
      </c>
      <c r="L30" s="83"/>
      <c r="M30" s="84"/>
    </row>
    <row r="31" spans="1:13" ht="15.75" thickTop="1" x14ac:dyDescent="0.2">
      <c r="A31" s="115" t="s">
        <v>3</v>
      </c>
      <c r="B31" s="116"/>
      <c r="C31" s="116"/>
      <c r="D31" s="116"/>
      <c r="E31" s="44"/>
      <c r="F31" s="44"/>
      <c r="G31" s="116"/>
      <c r="H31" s="116"/>
      <c r="I31" s="116"/>
      <c r="J31" s="116"/>
      <c r="K31" s="116"/>
      <c r="L31" s="116"/>
      <c r="M31" s="146"/>
    </row>
    <row r="32" spans="1:13" ht="15" x14ac:dyDescent="0.2">
      <c r="A32" s="45" t="s">
        <v>39</v>
      </c>
      <c r="B32" s="17"/>
      <c r="C32" s="53"/>
      <c r="D32" s="17"/>
      <c r="E32" s="54"/>
      <c r="F32" s="17"/>
      <c r="G32" s="55"/>
      <c r="H32" s="47"/>
      <c r="I32" s="5"/>
      <c r="J32" s="5"/>
      <c r="K32" s="5"/>
      <c r="L32" s="56"/>
      <c r="M32" s="46"/>
    </row>
    <row r="33" spans="1:13" ht="15" x14ac:dyDescent="0.2">
      <c r="A33" s="45" t="s">
        <v>40</v>
      </c>
      <c r="B33" s="17"/>
      <c r="C33" s="57"/>
      <c r="D33" s="17"/>
      <c r="E33" s="54"/>
      <c r="F33" s="17"/>
      <c r="G33" s="55"/>
      <c r="H33" s="47"/>
      <c r="I33" s="5"/>
      <c r="J33" s="5"/>
      <c r="K33" s="5"/>
      <c r="L33" s="56"/>
      <c r="M33" s="46"/>
    </row>
    <row r="34" spans="1:13" ht="4.5" customHeight="1" x14ac:dyDescent="0.2">
      <c r="A34" s="25"/>
      <c r="B34" s="11"/>
      <c r="C34" s="11"/>
      <c r="D34" s="5"/>
      <c r="E34" s="34"/>
      <c r="F34" s="5"/>
      <c r="G34" s="5"/>
      <c r="H34" s="5"/>
      <c r="I34" s="5"/>
      <c r="J34" s="5"/>
      <c r="K34" s="5"/>
      <c r="L34" s="5"/>
      <c r="M34" s="26"/>
    </row>
    <row r="35" spans="1:13" ht="15.75" x14ac:dyDescent="0.2">
      <c r="A35" s="160"/>
      <c r="B35" s="106"/>
      <c r="C35" s="106"/>
      <c r="D35" s="106"/>
      <c r="E35" s="106" t="s">
        <v>25</v>
      </c>
      <c r="F35" s="106"/>
      <c r="G35" s="106"/>
      <c r="H35" s="106" t="s">
        <v>8</v>
      </c>
      <c r="I35" s="106"/>
      <c r="J35" s="106" t="s">
        <v>24</v>
      </c>
      <c r="K35" s="106"/>
      <c r="L35" s="106"/>
      <c r="M35" s="143"/>
    </row>
    <row r="36" spans="1:13" ht="15.75" x14ac:dyDescent="0.2">
      <c r="A36" s="86"/>
      <c r="B36" s="87"/>
      <c r="C36" s="87"/>
      <c r="D36" s="87"/>
      <c r="E36" s="87"/>
      <c r="F36" s="88"/>
      <c r="G36" s="88"/>
      <c r="H36" s="88"/>
      <c r="I36" s="88"/>
      <c r="J36" s="88"/>
      <c r="K36" s="88"/>
      <c r="L36" s="88"/>
      <c r="M36" s="89"/>
    </row>
    <row r="37" spans="1:13" ht="15.75" x14ac:dyDescent="0.2">
      <c r="A37" s="86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90"/>
    </row>
    <row r="38" spans="1:13" x14ac:dyDescent="0.2">
      <c r="A38" s="161"/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3"/>
    </row>
    <row r="39" spans="1:13" x14ac:dyDescent="0.2">
      <c r="A39" s="91"/>
      <c r="D39" s="72"/>
      <c r="E39" s="92"/>
      <c r="F39" s="72"/>
      <c r="G39" s="72"/>
      <c r="H39" s="72"/>
      <c r="I39" s="72"/>
      <c r="J39" s="72"/>
      <c r="K39" s="72"/>
      <c r="L39" s="72"/>
      <c r="M39" s="93"/>
    </row>
    <row r="40" spans="1:13" x14ac:dyDescent="0.2">
      <c r="A40" s="91"/>
      <c r="D40" s="72"/>
      <c r="E40" s="92"/>
      <c r="F40" s="72"/>
      <c r="G40" s="72"/>
      <c r="H40" s="72"/>
      <c r="I40" s="72"/>
      <c r="J40" s="72"/>
      <c r="K40" s="72"/>
      <c r="L40" s="72"/>
      <c r="M40" s="93"/>
    </row>
    <row r="41" spans="1:13" ht="16.5" thickBot="1" x14ac:dyDescent="0.25">
      <c r="A41" s="164" t="s">
        <v>20</v>
      </c>
      <c r="B41" s="165"/>
      <c r="C41" s="165"/>
      <c r="D41" s="165"/>
      <c r="E41" s="165" t="str">
        <f>G19</f>
        <v>А.М.МИЛОШЕВИЧ (1 кат, г.Москва)</v>
      </c>
      <c r="F41" s="165"/>
      <c r="G41" s="165"/>
      <c r="H41" s="165" t="str">
        <f>G17</f>
        <v>В.Н.ГНИДЕНКО (ВК, г.Тула)</v>
      </c>
      <c r="I41" s="165"/>
      <c r="J41" s="165" t="str">
        <f>G18</f>
        <v>О.В.БЕЛОБОРОДОВА (1кат, г.Москва)</v>
      </c>
      <c r="K41" s="165"/>
      <c r="L41" s="165"/>
      <c r="M41" s="166"/>
    </row>
    <row r="42" spans="1:13" ht="13.5" thickTop="1" x14ac:dyDescent="0.2"/>
  </sheetData>
  <mergeCells count="43">
    <mergeCell ref="A38:E38"/>
    <mergeCell ref="F38:I38"/>
    <mergeCell ref="J38:M38"/>
    <mergeCell ref="A41:D41"/>
    <mergeCell ref="E41:G41"/>
    <mergeCell ref="H41:I41"/>
    <mergeCell ref="J41:M41"/>
    <mergeCell ref="A31:D31"/>
    <mergeCell ref="G31:M31"/>
    <mergeCell ref="A35:D35"/>
    <mergeCell ref="E35:G35"/>
    <mergeCell ref="H35:I35"/>
    <mergeCell ref="J35:M35"/>
    <mergeCell ref="M21:M22"/>
    <mergeCell ref="A21:A22"/>
    <mergeCell ref="B21:B22"/>
    <mergeCell ref="C21:C22"/>
    <mergeCell ref="D21:D22"/>
    <mergeCell ref="E21:E22"/>
    <mergeCell ref="F21:F22"/>
    <mergeCell ref="G21:G22"/>
    <mergeCell ref="H21:I21"/>
    <mergeCell ref="J21:J22"/>
    <mergeCell ref="K21:K22"/>
    <mergeCell ref="L21:L22"/>
    <mergeCell ref="H19:I19"/>
    <mergeCell ref="A7:M7"/>
    <mergeCell ref="A8:M8"/>
    <mergeCell ref="A9:M9"/>
    <mergeCell ref="A10:M10"/>
    <mergeCell ref="A11:M11"/>
    <mergeCell ref="A12:M12"/>
    <mergeCell ref="A15:G15"/>
    <mergeCell ref="H15:M15"/>
    <mergeCell ref="H16:M16"/>
    <mergeCell ref="H17:M17"/>
    <mergeCell ref="H18:M18"/>
    <mergeCell ref="A6:M6"/>
    <mergeCell ref="A1:M1"/>
    <mergeCell ref="A2:M2"/>
    <mergeCell ref="A3:M3"/>
    <mergeCell ref="A4:M4"/>
    <mergeCell ref="A5:M5"/>
  </mergeCells>
  <conditionalFormatting sqref="G32:G33">
    <cfRule type="duplicateValues" dxfId="4" priority="1"/>
  </conditionalFormatting>
  <pageMargins left="0.7" right="0.7" top="0.75" bottom="0.75" header="0.3" footer="0.3"/>
  <pageSetup paperSize="9" scale="51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Спринт дев 15-16</vt:lpstr>
      <vt:lpstr>Спринт юноши 15-16</vt:lpstr>
      <vt:lpstr>Скретч юноши 15-16</vt:lpstr>
      <vt:lpstr>Скретч девушки 15-16</vt:lpstr>
      <vt:lpstr>Парн г. пресл 3 км девушк 15-16</vt:lpstr>
      <vt:lpstr>'Спринт дев 15-16'!Заголовки_для_печати</vt:lpstr>
      <vt:lpstr>'Спринт юноши 15-16'!Заголовки_для_печати</vt:lpstr>
      <vt:lpstr>'Скретч юноши 15-16'!Область_печати</vt:lpstr>
      <vt:lpstr>'Спринт дев 15-16'!Область_печати</vt:lpstr>
      <vt:lpstr>'Спринт юноши 15-16'!Область_печати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Oksana</cp:lastModifiedBy>
  <cp:lastPrinted>2023-07-25T16:54:16Z</cp:lastPrinted>
  <dcterms:created xsi:type="dcterms:W3CDTF">1996-10-08T23:32:33Z</dcterms:created>
  <dcterms:modified xsi:type="dcterms:W3CDTF">2023-07-25T17:15:09Z</dcterms:modified>
</cp:coreProperties>
</file>