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время'!$B$21:$I$21</definedName>
    <definedName name="_xlnm.Print_Titles" localSheetId="0">'ВС гонка на время'!$21:$21</definedName>
    <definedName name="_xlnm.Print_Area" localSheetId="0">'ВС гонка на время'!$A$1:$K$62</definedName>
  </definedNames>
  <calcPr calcId="144525"/>
</workbook>
</file>

<file path=xl/calcChain.xml><?xml version="1.0" encoding="utf-8"?>
<calcChain xmlns="http://schemas.openxmlformats.org/spreadsheetml/2006/main">
  <c r="H51" i="106" l="1"/>
  <c r="H52" i="106" l="1"/>
  <c r="K54" i="106"/>
  <c r="K53" i="106"/>
  <c r="K52" i="106"/>
  <c r="K51" i="106"/>
  <c r="H54" i="106" l="1"/>
  <c r="H50" i="106" s="1"/>
  <c r="H53" i="106" l="1"/>
  <c r="K50" i="106"/>
  <c r="K49" i="106"/>
  <c r="K48" i="106"/>
  <c r="H49" i="106" l="1"/>
  <c r="I62" i="106" l="1"/>
  <c r="E62" i="106"/>
  <c r="A62" i="106"/>
</calcChain>
</file>

<file path=xl/sharedStrings.xml><?xml version="1.0" encoding="utf-8"?>
<sst xmlns="http://schemas.openxmlformats.org/spreadsheetml/2006/main" count="236" uniqueCount="193">
  <si>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</si>
  <si>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</si>
  <si>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</si>
  <si>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</si>
  <si>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</si>
  <si>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</si>
  <si>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</si>
  <si>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</si>
  <si>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</si>
  <si>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</si>
  <si>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</si>
  <si>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</si>
  <si>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</si>
  <si>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</si>
  <si>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</si>
  <si>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</si>
  <si>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</si>
  <si>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</si>
  <si>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</si>
  <si>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</si>
  <si>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</si>
  <si>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</si>
  <si>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</si>
  <si>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</si>
  <si>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</si>
  <si>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</si>
  <si>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</si>
  <si>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</si>
  <si>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</si>
  <si>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</si>
  <si>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</si>
  <si>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</si>
  <si>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</si>
  <si>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</si>
  <si>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</si>
  <si>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</si>
  <si>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</si>
  <si>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</si>
  <si>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</si>
  <si>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</si>
  <si>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</si>
  <si>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</si>
  <si>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</si>
  <si>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</si>
  <si>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</si>
  <si>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</si>
  <si>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</si>
  <si>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</si>
  <si>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</si>
  <si>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</si>
  <si>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</si>
  <si>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</si>
  <si>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</si>
  <si>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</si>
  <si>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</si>
  <si>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</si>
  <si>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</si>
  <si>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</si>
  <si>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</si>
  <si>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</si>
  <si>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</si>
  <si>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РЕЗУЛЬТАТ (квал)</t>
  </si>
  <si>
    <t>ПЕРВЕНСТВО РОССИИ</t>
  </si>
  <si>
    <t>ДАТА ПРОВЕДЕНИЯ: 11 июля 2025г.</t>
  </si>
  <si>
    <t>№ ЕКП 2025: 2008580022030597</t>
  </si>
  <si>
    <t>РЕЗУЛЬТАТ (финал)</t>
  </si>
  <si>
    <t>Девушки 13-14 лет</t>
  </si>
  <si>
    <t>311</t>
  </si>
  <si>
    <t>10080635575</t>
  </si>
  <si>
    <t>Мельник Варвара Ильинична</t>
  </si>
  <si>
    <t>15.07.2011</t>
  </si>
  <si>
    <t>Москва</t>
  </si>
  <si>
    <t>0:00:38,499</t>
  </si>
  <si>
    <t>69</t>
  </si>
  <si>
    <t>10090374577</t>
  </si>
  <si>
    <t>Кузнецова Дарина Антоновна</t>
  </si>
  <si>
    <t>17.07.2012</t>
  </si>
  <si>
    <t>Мордовия</t>
  </si>
  <si>
    <t>0:00:39,163</t>
  </si>
  <si>
    <t>609</t>
  </si>
  <si>
    <t>10080880095</t>
  </si>
  <si>
    <t>Сергеева Дарья Андреевна</t>
  </si>
  <si>
    <t>21.08.2012</t>
  </si>
  <si>
    <t>1 сп.юн.р.</t>
  </si>
  <si>
    <t>0:00:41,854</t>
  </si>
  <si>
    <t>587</t>
  </si>
  <si>
    <t>10061529003</t>
  </si>
  <si>
    <t>Карабак Ксения Сергевна</t>
  </si>
  <si>
    <t>05.04.2012</t>
  </si>
  <si>
    <t>0:00:41,874</t>
  </si>
  <si>
    <t>800</t>
  </si>
  <si>
    <t>10092620432</t>
  </si>
  <si>
    <t>Сухова Анжелика Игоревна</t>
  </si>
  <si>
    <t>04.04.2011</t>
  </si>
  <si>
    <t>0:00:42,311</t>
  </si>
  <si>
    <t>666</t>
  </si>
  <si>
    <t>10094844358</t>
  </si>
  <si>
    <t>Вехова Елизавета Сергеевна</t>
  </si>
  <si>
    <t>03.01.2011</t>
  </si>
  <si>
    <t>0:00:43,019</t>
  </si>
  <si>
    <t>117</t>
  </si>
  <si>
    <t>10112808657</t>
  </si>
  <si>
    <t>Азова Татьяна Валерьевна</t>
  </si>
  <si>
    <t>07.11.2011</t>
  </si>
  <si>
    <t>Пензенская обл.</t>
  </si>
  <si>
    <t>0:00:43,325</t>
  </si>
  <si>
    <t>113</t>
  </si>
  <si>
    <t>10133192502</t>
  </si>
  <si>
    <t>Занозина Валерия Николаевна</t>
  </si>
  <si>
    <t>03.12.2011</t>
  </si>
  <si>
    <t>Московская обл.</t>
  </si>
  <si>
    <t>0:00:43,976</t>
  </si>
  <si>
    <t>386</t>
  </si>
  <si>
    <t>10095185676</t>
  </si>
  <si>
    <t>Кузнецова Мария Максимовна</t>
  </si>
  <si>
    <t>09.10.2012</t>
  </si>
  <si>
    <t>Иркутская обл.</t>
  </si>
  <si>
    <t>0:00:44,273</t>
  </si>
  <si>
    <t>51</t>
  </si>
  <si>
    <t>10094460028</t>
  </si>
  <si>
    <t>Кондратова София Дмитриевна</t>
  </si>
  <si>
    <t>01.10.2012</t>
  </si>
  <si>
    <t>0:00:44,565</t>
  </si>
  <si>
    <t>820</t>
  </si>
  <si>
    <t>10091859283</t>
  </si>
  <si>
    <t>Филатова Вероника Константиновна</t>
  </si>
  <si>
    <t>26.07.2012</t>
  </si>
  <si>
    <t>0:00:44,665</t>
  </si>
  <si>
    <t>178</t>
  </si>
  <si>
    <t>10153837233</t>
  </si>
  <si>
    <t>Ярыгина Варвара Владимировна</t>
  </si>
  <si>
    <t>29.12.2011</t>
  </si>
  <si>
    <t>Омская обл.</t>
  </si>
  <si>
    <t>0:00:44,736</t>
  </si>
  <si>
    <t>111</t>
  </si>
  <si>
    <t>10112808152</t>
  </si>
  <si>
    <t>Демина Ксения Михайловна</t>
  </si>
  <si>
    <t>25.02.2012</t>
  </si>
  <si>
    <t>0:00:45,106</t>
  </si>
  <si>
    <t>603</t>
  </si>
  <si>
    <t>10084384627</t>
  </si>
  <si>
    <t>Поташова Радамира Николаевна</t>
  </si>
  <si>
    <t>12.08.2012</t>
  </si>
  <si>
    <t>Санкт-Петербург</t>
  </si>
  <si>
    <t>0:00:45,571</t>
  </si>
  <si>
    <t>627</t>
  </si>
  <si>
    <t>10104181822</t>
  </si>
  <si>
    <t>Новикович Ксения Сергеевна</t>
  </si>
  <si>
    <t>0:00:45,836</t>
  </si>
  <si>
    <t>10100048915</t>
  </si>
  <si>
    <t>Чуенкова Юлия Александровна</t>
  </si>
  <si>
    <t>17.03.2012</t>
  </si>
  <si>
    <t>0:00:46,252</t>
  </si>
  <si>
    <t>52</t>
  </si>
  <si>
    <t>10092188780</t>
  </si>
  <si>
    <t>Акишина Валерия Олеговна</t>
  </si>
  <si>
    <t>05.04.2011</t>
  </si>
  <si>
    <t>0:00:46,258</t>
  </si>
  <si>
    <t>628</t>
  </si>
  <si>
    <t>10148470204</t>
  </si>
  <si>
    <t>Щепилова Виктория Дмитриевна</t>
  </si>
  <si>
    <t>12.08.2011</t>
  </si>
  <si>
    <t>0:00:46,301</t>
  </si>
  <si>
    <t>303</t>
  </si>
  <si>
    <t>10100049218</t>
  </si>
  <si>
    <t>Гакуть Олеся Евгеньевна</t>
  </si>
  <si>
    <t>06.08.2012</t>
  </si>
  <si>
    <t>0:00:46,733</t>
  </si>
  <si>
    <t>43</t>
  </si>
  <si>
    <t>10132436710</t>
  </si>
  <si>
    <t>Бажок Маргарита Романовна</t>
  </si>
  <si>
    <t>06.10.2011</t>
  </si>
  <si>
    <t>0:00:47,812</t>
  </si>
  <si>
    <t>158</t>
  </si>
  <si>
    <t>10154457326</t>
  </si>
  <si>
    <t>Кузнецова Алена Дмитриевна</t>
  </si>
  <si>
    <t>05.07.2011</t>
  </si>
  <si>
    <t>0:00:48,194</t>
  </si>
  <si>
    <t>558</t>
  </si>
  <si>
    <t>10129815282</t>
  </si>
  <si>
    <t>Гришкина Василиса Сергеевна</t>
  </si>
  <si>
    <t>01.10.2011</t>
  </si>
  <si>
    <t>0:00:49,556</t>
  </si>
  <si>
    <t>821</t>
  </si>
  <si>
    <t>10153188848</t>
  </si>
  <si>
    <t>Семятицкая Алиса Игоревна</t>
  </si>
  <si>
    <t>01.02.2012</t>
  </si>
  <si>
    <t>0:00:52,076</t>
  </si>
  <si>
    <t>215</t>
  </si>
  <si>
    <t>10150496995</t>
  </si>
  <si>
    <t>Налдина Софья Владимировна</t>
  </si>
  <si>
    <t>28.12.2011</t>
  </si>
  <si>
    <t>0:00:56,158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</si>
</sst>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7" formatCode="h:mm:ss.0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/>
    </xf>
    <xf numFmtId="0" fontId="10" fillId="0" borderId="7" xfId="2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2" fillId="0" borderId="3" xfId="8" applyFont="1" applyBorder="1" applyAlignment="1">
      <alignment horizontal="center" wrapText="1"/>
    </xf>
    <xf numFmtId="0" fontId="22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12" fillId="0" borderId="3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167" fontId="23" fillId="0" borderId="21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писок участников" xfId="8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296333</xdr:colOff>
      <xdr:row>0</xdr:row>
      <xdr:rowOff>31115</xdr:rowOff>
    </xdr:from>
    <xdr:to>
      <xdr:col>11</xdr:col>
      <xdr:colOff>94191</xdr:colOff>
      <xdr:row>3</xdr:row>
      <xdr:rowOff>241791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31115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720513</xdr:colOff>
      <xdr:row>4</xdr:row>
      <xdr:rowOff>89508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66"/>
  <sheetViews>
    <sheetView tabSelected="1" view="pageBreakPreview" topLeftCell="A18" zoomScale="90" zoomScaleNormal="70" zoomScaleSheetLayoutView="90" zoomScalePageLayoutView="50" workbookViewId="0">
      <selection activeCell="G28" sqref="G28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5.109375" style="25" customWidth="1"/>
    <col min="4" max="4" width="36.77734375" style="1" customWidth="1"/>
    <col min="5" max="5" width="13.77734375" style="10" customWidth="1"/>
    <col min="6" max="6" width="11.44140625" style="1" customWidth="1"/>
    <col min="7" max="7" width="23.77734375" style="1" customWidth="1"/>
    <col min="8" max="8" width="12" style="20" customWidth="1"/>
    <col min="9" max="9" width="13.77734375" style="20" customWidth="1"/>
    <col min="10" max="10" width="12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customFormat="1" ht="21" x14ac:dyDescent="0.25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customFormat="1" ht="21" x14ac:dyDescent="0.25">
      <c r="A3" s="97" t="s">
        <v>52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customFormat="1" ht="21" x14ac:dyDescent="0.25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customFormat="1" ht="21" x14ac:dyDescent="0.25">
      <c r="A5" s="97" t="s">
        <v>54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customFormat="1" ht="28.8" x14ac:dyDescent="0.25">
      <c r="A6" s="98" t="s">
        <v>62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customFormat="1" ht="21" x14ac:dyDescent="0.25">
      <c r="A7" s="99" t="s">
        <v>11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customFormat="1" ht="21.6" thickBot="1" x14ac:dyDescent="0.3">
      <c r="A8" s="100" t="s">
        <v>24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9.5" customHeight="1" thickTop="1" x14ac:dyDescent="0.25">
      <c r="A9" s="101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3"/>
    </row>
    <row r="10" spans="1:11" ht="18" customHeight="1" x14ac:dyDescent="0.25">
      <c r="A10" s="104" t="s">
        <v>38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6"/>
    </row>
    <row r="11" spans="1:11" ht="19.5" customHeight="1" x14ac:dyDescent="0.25">
      <c r="A11" s="104" t="s">
        <v>66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6"/>
    </row>
    <row r="12" spans="1:11" ht="5.25" customHeight="1" x14ac:dyDescent="0.25">
      <c r="A12" s="94" t="s">
        <v>24</v>
      </c>
      <c r="B12" s="95"/>
      <c r="C12" s="95"/>
      <c r="D12" s="95"/>
      <c r="E12" s="95"/>
      <c r="F12" s="95"/>
      <c r="G12" s="95"/>
      <c r="H12" s="95"/>
      <c r="I12" s="95"/>
      <c r="J12" s="95"/>
      <c r="K12" s="96"/>
    </row>
    <row r="13" spans="1:11" ht="15.6" x14ac:dyDescent="0.25">
      <c r="A13" s="107" t="s">
        <v>55</v>
      </c>
      <c r="B13" s="108"/>
      <c r="C13" s="108"/>
      <c r="D13" s="108"/>
      <c r="E13" s="2"/>
      <c r="F13" s="80" t="s">
        <v>60</v>
      </c>
      <c r="G13" s="80"/>
      <c r="H13" s="11"/>
      <c r="I13" s="11"/>
      <c r="J13" s="3"/>
      <c r="K13" s="4" t="s">
        <v>43</v>
      </c>
    </row>
    <row r="14" spans="1:11" ht="15.6" x14ac:dyDescent="0.25">
      <c r="A14" s="109" t="s">
        <v>63</v>
      </c>
      <c r="B14" s="110"/>
      <c r="C14" s="110"/>
      <c r="D14" s="110"/>
      <c r="E14" s="5"/>
      <c r="F14" s="30" t="s">
        <v>49</v>
      </c>
      <c r="G14" s="30"/>
      <c r="H14" s="12"/>
      <c r="I14" s="12"/>
      <c r="J14" s="6"/>
      <c r="K14" s="7" t="s">
        <v>64</v>
      </c>
    </row>
    <row r="15" spans="1:11" ht="14.4" x14ac:dyDescent="0.25">
      <c r="A15" s="111" t="s">
        <v>6</v>
      </c>
      <c r="B15" s="112"/>
      <c r="C15" s="112"/>
      <c r="D15" s="112"/>
      <c r="E15" s="112"/>
      <c r="F15" s="112"/>
      <c r="G15" s="113"/>
      <c r="H15" s="114" t="s">
        <v>0</v>
      </c>
      <c r="I15" s="115"/>
      <c r="J15" s="115"/>
      <c r="K15" s="116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9" t="s">
        <v>50</v>
      </c>
      <c r="H16" s="42" t="s">
        <v>29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2" t="s">
        <v>51</v>
      </c>
      <c r="H17" s="42" t="s">
        <v>31</v>
      </c>
      <c r="I17" s="43"/>
      <c r="J17" s="43"/>
      <c r="K17" s="61" t="s">
        <v>56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2" t="s">
        <v>57</v>
      </c>
      <c r="H18" s="42" t="s">
        <v>32</v>
      </c>
      <c r="I18" s="43"/>
      <c r="J18" s="43"/>
      <c r="K18" s="61" t="s">
        <v>58</v>
      </c>
    </row>
    <row r="19" spans="1:11" ht="31.2" customHeight="1" thickBot="1" x14ac:dyDescent="0.3">
      <c r="A19" s="13" t="s">
        <v>10</v>
      </c>
      <c r="B19" s="31"/>
      <c r="C19" s="31"/>
      <c r="D19" s="16"/>
      <c r="F19" s="33"/>
      <c r="G19" s="83" t="s">
        <v>59</v>
      </c>
      <c r="H19" s="32" t="s">
        <v>30</v>
      </c>
      <c r="I19" s="45"/>
      <c r="J19" s="28"/>
      <c r="K19" s="62">
        <v>1</v>
      </c>
    </row>
    <row r="20" spans="1:11" ht="7.5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1" s="79" customFormat="1" ht="30.75" customHeight="1" x14ac:dyDescent="0.25">
      <c r="A21" s="84" t="s">
        <v>4</v>
      </c>
      <c r="B21" s="85" t="s">
        <v>8</v>
      </c>
      <c r="C21" s="85" t="s">
        <v>23</v>
      </c>
      <c r="D21" s="85" t="s">
        <v>1</v>
      </c>
      <c r="E21" s="86" t="s">
        <v>22</v>
      </c>
      <c r="F21" s="85" t="s">
        <v>5</v>
      </c>
      <c r="G21" s="85" t="s">
        <v>26</v>
      </c>
      <c r="H21" s="77" t="s">
        <v>61</v>
      </c>
      <c r="I21" s="78" t="s">
        <v>65</v>
      </c>
      <c r="J21" s="76" t="s">
        <v>18</v>
      </c>
      <c r="K21" s="76" t="s">
        <v>9</v>
      </c>
    </row>
    <row r="22" spans="1:11" s="73" customFormat="1" ht="24.9" customHeight="1" x14ac:dyDescent="0.3">
      <c r="A22" s="87">
        <v>1</v>
      </c>
      <c r="B22" s="87" t="s">
        <v>67</v>
      </c>
      <c r="C22" s="87" t="s">
        <v>68</v>
      </c>
      <c r="D22" s="87" t="s">
        <v>69</v>
      </c>
      <c r="E22" s="87" t="s">
        <v>70</v>
      </c>
      <c r="F22" s="87" t="s">
        <v>46</v>
      </c>
      <c r="G22" s="87" t="s">
        <v>71</v>
      </c>
      <c r="H22" s="87" t="s">
        <v>72</v>
      </c>
      <c r="I22" s="128">
        <v>4.4399305555555555E-4</v>
      </c>
      <c r="J22" s="71"/>
      <c r="K22" s="72"/>
    </row>
    <row r="23" spans="1:11" s="73" customFormat="1" ht="24.9" customHeight="1" x14ac:dyDescent="0.3">
      <c r="A23" s="87">
        <v>2</v>
      </c>
      <c r="B23" s="87" t="s">
        <v>73</v>
      </c>
      <c r="C23" s="87" t="s">
        <v>74</v>
      </c>
      <c r="D23" s="87" t="s">
        <v>75</v>
      </c>
      <c r="E23" s="87" t="s">
        <v>76</v>
      </c>
      <c r="F23" s="87" t="s">
        <v>48</v>
      </c>
      <c r="G23" s="87" t="s">
        <v>77</v>
      </c>
      <c r="H23" s="87" t="s">
        <v>78</v>
      </c>
      <c r="I23" s="128">
        <v>4.5313657407407412E-4</v>
      </c>
      <c r="J23" s="71"/>
      <c r="K23" s="72"/>
    </row>
    <row r="24" spans="1:11" s="73" customFormat="1" ht="24.9" customHeight="1" x14ac:dyDescent="0.3">
      <c r="A24" s="87">
        <v>3</v>
      </c>
      <c r="B24" s="87" t="s">
        <v>85</v>
      </c>
      <c r="C24" s="87" t="s">
        <v>86</v>
      </c>
      <c r="D24" s="87" t="s">
        <v>87</v>
      </c>
      <c r="E24" s="87" t="s">
        <v>88</v>
      </c>
      <c r="F24" s="87" t="s">
        <v>83</v>
      </c>
      <c r="G24" s="87" t="s">
        <v>71</v>
      </c>
      <c r="H24" s="87" t="s">
        <v>89</v>
      </c>
      <c r="I24" s="128">
        <v>4.8355324074074077E-4</v>
      </c>
      <c r="J24" s="71"/>
      <c r="K24" s="72"/>
    </row>
    <row r="25" spans="1:11" s="73" customFormat="1" ht="24.9" customHeight="1" x14ac:dyDescent="0.3">
      <c r="A25" s="87">
        <v>4</v>
      </c>
      <c r="B25" s="87" t="s">
        <v>79</v>
      </c>
      <c r="C25" s="87" t="s">
        <v>80</v>
      </c>
      <c r="D25" s="87" t="s">
        <v>81</v>
      </c>
      <c r="E25" s="87" t="s">
        <v>82</v>
      </c>
      <c r="F25" s="87" t="s">
        <v>83</v>
      </c>
      <c r="G25" s="87" t="s">
        <v>71</v>
      </c>
      <c r="H25" s="87" t="s">
        <v>84</v>
      </c>
      <c r="I25" s="128">
        <v>4.8387731481481486E-4</v>
      </c>
      <c r="J25" s="71"/>
      <c r="K25" s="72"/>
    </row>
    <row r="26" spans="1:11" s="73" customFormat="1" ht="24.9" customHeight="1" x14ac:dyDescent="0.3">
      <c r="A26" s="87">
        <v>5</v>
      </c>
      <c r="B26" s="87" t="s">
        <v>90</v>
      </c>
      <c r="C26" s="87" t="s">
        <v>91</v>
      </c>
      <c r="D26" s="87" t="s">
        <v>92</v>
      </c>
      <c r="E26" s="87" t="s">
        <v>93</v>
      </c>
      <c r="F26" s="87" t="s">
        <v>46</v>
      </c>
      <c r="G26" s="87" t="s">
        <v>71</v>
      </c>
      <c r="H26" s="87" t="s">
        <v>94</v>
      </c>
      <c r="I26" s="128">
        <v>4.8657407407407411E-4</v>
      </c>
      <c r="J26" s="71"/>
      <c r="K26" s="72"/>
    </row>
    <row r="27" spans="1:11" s="73" customFormat="1" ht="24.9" customHeight="1" x14ac:dyDescent="0.3">
      <c r="A27" s="87">
        <v>6</v>
      </c>
      <c r="B27" s="87" t="s">
        <v>95</v>
      </c>
      <c r="C27" s="87" t="s">
        <v>96</v>
      </c>
      <c r="D27" s="87" t="s">
        <v>97</v>
      </c>
      <c r="E27" s="87" t="s">
        <v>98</v>
      </c>
      <c r="F27" s="87" t="s">
        <v>46</v>
      </c>
      <c r="G27" s="87" t="s">
        <v>71</v>
      </c>
      <c r="H27" s="87" t="s">
        <v>99</v>
      </c>
      <c r="I27" s="128">
        <v>4.9541666666666668E-4</v>
      </c>
      <c r="J27" s="71"/>
      <c r="K27" s="72"/>
    </row>
    <row r="28" spans="1:11" s="73" customFormat="1" ht="24.9" customHeight="1" x14ac:dyDescent="0.3">
      <c r="A28" s="87">
        <v>7</v>
      </c>
      <c r="B28" s="87" t="s">
        <v>100</v>
      </c>
      <c r="C28" s="87" t="s">
        <v>101</v>
      </c>
      <c r="D28" s="87" t="s">
        <v>102</v>
      </c>
      <c r="E28" s="87" t="s">
        <v>103</v>
      </c>
      <c r="F28" s="87" t="s">
        <v>46</v>
      </c>
      <c r="G28" s="87" t="s">
        <v>104</v>
      </c>
      <c r="H28" s="87" t="s">
        <v>105</v>
      </c>
      <c r="I28" s="128">
        <v>5.1079861111111107E-4</v>
      </c>
      <c r="J28" s="71"/>
      <c r="K28" s="72"/>
    </row>
    <row r="29" spans="1:11" s="73" customFormat="1" ht="24.9" customHeight="1" x14ac:dyDescent="0.3">
      <c r="A29" s="87">
        <v>8</v>
      </c>
      <c r="B29" s="87" t="s">
        <v>106</v>
      </c>
      <c r="C29" s="87" t="s">
        <v>107</v>
      </c>
      <c r="D29" s="87" t="s">
        <v>108</v>
      </c>
      <c r="E29" s="87" t="s">
        <v>109</v>
      </c>
      <c r="F29" s="87" t="s">
        <v>48</v>
      </c>
      <c r="G29" s="87" t="s">
        <v>110</v>
      </c>
      <c r="H29" s="87" t="s">
        <v>111</v>
      </c>
      <c r="I29" s="128">
        <v>5.1328703703703703E-4</v>
      </c>
      <c r="J29" s="71"/>
      <c r="K29" s="72"/>
    </row>
    <row r="30" spans="1:11" s="73" customFormat="1" ht="24.9" customHeight="1" x14ac:dyDescent="0.3">
      <c r="A30" s="87">
        <v>9</v>
      </c>
      <c r="B30" s="87" t="s">
        <v>112</v>
      </c>
      <c r="C30" s="87" t="s">
        <v>113</v>
      </c>
      <c r="D30" s="87" t="s">
        <v>114</v>
      </c>
      <c r="E30" s="87" t="s">
        <v>115</v>
      </c>
      <c r="F30" s="87" t="s">
        <v>47</v>
      </c>
      <c r="G30" s="87" t="s">
        <v>116</v>
      </c>
      <c r="H30" s="87" t="s">
        <v>117</v>
      </c>
      <c r="I30" s="128"/>
      <c r="J30" s="71"/>
      <c r="K30" s="72"/>
    </row>
    <row r="31" spans="1:11" s="73" customFormat="1" ht="24.9" customHeight="1" x14ac:dyDescent="0.3">
      <c r="A31" s="87">
        <v>10</v>
      </c>
      <c r="B31" s="87" t="s">
        <v>118</v>
      </c>
      <c r="C31" s="87" t="s">
        <v>119</v>
      </c>
      <c r="D31" s="87" t="s">
        <v>120</v>
      </c>
      <c r="E31" s="87" t="s">
        <v>121</v>
      </c>
      <c r="F31" s="87" t="s">
        <v>47</v>
      </c>
      <c r="G31" s="87" t="s">
        <v>110</v>
      </c>
      <c r="H31" s="87" t="s">
        <v>122</v>
      </c>
      <c r="I31" s="70"/>
      <c r="J31" s="71"/>
      <c r="K31" s="72"/>
    </row>
    <row r="32" spans="1:11" s="73" customFormat="1" ht="24.9" customHeight="1" x14ac:dyDescent="0.3">
      <c r="A32" s="87">
        <v>11</v>
      </c>
      <c r="B32" s="87" t="s">
        <v>123</v>
      </c>
      <c r="C32" s="87" t="s">
        <v>124</v>
      </c>
      <c r="D32" s="87" t="s">
        <v>125</v>
      </c>
      <c r="E32" s="87" t="s">
        <v>126</v>
      </c>
      <c r="F32" s="87" t="s">
        <v>47</v>
      </c>
      <c r="G32" s="87" t="s">
        <v>71</v>
      </c>
      <c r="H32" s="87" t="s">
        <v>127</v>
      </c>
      <c r="I32" s="70"/>
      <c r="J32" s="71"/>
      <c r="K32" s="72"/>
    </row>
    <row r="33" spans="1:11" s="73" customFormat="1" ht="24.9" customHeight="1" x14ac:dyDescent="0.3">
      <c r="A33" s="87">
        <v>12</v>
      </c>
      <c r="B33" s="87" t="s">
        <v>128</v>
      </c>
      <c r="C33" s="87" t="s">
        <v>129</v>
      </c>
      <c r="D33" s="87" t="s">
        <v>130</v>
      </c>
      <c r="E33" s="87" t="s">
        <v>131</v>
      </c>
      <c r="F33" s="87" t="s">
        <v>83</v>
      </c>
      <c r="G33" s="87" t="s">
        <v>132</v>
      </c>
      <c r="H33" s="87" t="s">
        <v>133</v>
      </c>
      <c r="I33" s="70"/>
      <c r="J33" s="71"/>
      <c r="K33" s="72"/>
    </row>
    <row r="34" spans="1:11" s="73" customFormat="1" ht="24.9" customHeight="1" x14ac:dyDescent="0.3">
      <c r="A34" s="87">
        <v>13</v>
      </c>
      <c r="B34" s="87" t="s">
        <v>134</v>
      </c>
      <c r="C34" s="87" t="s">
        <v>135</v>
      </c>
      <c r="D34" s="87" t="s">
        <v>136</v>
      </c>
      <c r="E34" s="87" t="s">
        <v>137</v>
      </c>
      <c r="F34" s="87" t="s">
        <v>46</v>
      </c>
      <c r="G34" s="87" t="s">
        <v>104</v>
      </c>
      <c r="H34" s="87" t="s">
        <v>138</v>
      </c>
      <c r="I34" s="70"/>
      <c r="J34" s="74"/>
      <c r="K34" s="75"/>
    </row>
    <row r="35" spans="1:11" s="73" customFormat="1" ht="24.9" customHeight="1" x14ac:dyDescent="0.3">
      <c r="A35" s="87">
        <v>14</v>
      </c>
      <c r="B35" s="87" t="s">
        <v>139</v>
      </c>
      <c r="C35" s="87" t="s">
        <v>140</v>
      </c>
      <c r="D35" s="87" t="s">
        <v>141</v>
      </c>
      <c r="E35" s="87" t="s">
        <v>142</v>
      </c>
      <c r="F35" s="87" t="s">
        <v>83</v>
      </c>
      <c r="G35" s="87" t="s">
        <v>143</v>
      </c>
      <c r="H35" s="87" t="s">
        <v>144</v>
      </c>
      <c r="I35" s="70"/>
      <c r="J35" s="74"/>
      <c r="K35" s="88"/>
    </row>
    <row r="36" spans="1:11" s="73" customFormat="1" ht="24.9" customHeight="1" x14ac:dyDescent="0.3">
      <c r="A36" s="87">
        <v>15</v>
      </c>
      <c r="B36" s="87" t="s">
        <v>145</v>
      </c>
      <c r="C36" s="87" t="s">
        <v>146</v>
      </c>
      <c r="D36" s="87" t="s">
        <v>147</v>
      </c>
      <c r="E36" s="87" t="s">
        <v>98</v>
      </c>
      <c r="F36" s="87" t="s">
        <v>46</v>
      </c>
      <c r="G36" s="87" t="s">
        <v>71</v>
      </c>
      <c r="H36" s="87" t="s">
        <v>148</v>
      </c>
      <c r="I36" s="70"/>
      <c r="J36" s="74"/>
      <c r="K36" s="88"/>
    </row>
    <row r="37" spans="1:11" s="73" customFormat="1" ht="24.9" customHeight="1" x14ac:dyDescent="0.3">
      <c r="A37" s="87">
        <v>16</v>
      </c>
      <c r="B37" s="87" t="s">
        <v>85</v>
      </c>
      <c r="C37" s="87" t="s">
        <v>149</v>
      </c>
      <c r="D37" s="87" t="s">
        <v>150</v>
      </c>
      <c r="E37" s="87" t="s">
        <v>151</v>
      </c>
      <c r="F37" s="87" t="s">
        <v>47</v>
      </c>
      <c r="G37" s="87" t="s">
        <v>104</v>
      </c>
      <c r="H37" s="87" t="s">
        <v>152</v>
      </c>
      <c r="I37" s="70"/>
      <c r="J37" s="74"/>
      <c r="K37" s="88"/>
    </row>
    <row r="38" spans="1:11" s="73" customFormat="1" ht="24.9" customHeight="1" x14ac:dyDescent="0.3">
      <c r="A38" s="87">
        <v>17</v>
      </c>
      <c r="B38" s="87" t="s">
        <v>153</v>
      </c>
      <c r="C38" s="87" t="s">
        <v>154</v>
      </c>
      <c r="D38" s="87" t="s">
        <v>155</v>
      </c>
      <c r="E38" s="87" t="s">
        <v>156</v>
      </c>
      <c r="F38" s="87" t="s">
        <v>48</v>
      </c>
      <c r="G38" s="87" t="s">
        <v>77</v>
      </c>
      <c r="H38" s="87" t="s">
        <v>157</v>
      </c>
      <c r="I38" s="70"/>
      <c r="J38" s="74"/>
      <c r="K38" s="88"/>
    </row>
    <row r="39" spans="1:11" s="73" customFormat="1" ht="24.9" customHeight="1" x14ac:dyDescent="0.3">
      <c r="A39" s="87">
        <v>18</v>
      </c>
      <c r="B39" s="87" t="s">
        <v>158</v>
      </c>
      <c r="C39" s="87" t="s">
        <v>159</v>
      </c>
      <c r="D39" s="87" t="s">
        <v>160</v>
      </c>
      <c r="E39" s="87" t="s">
        <v>161</v>
      </c>
      <c r="F39" s="87" t="s">
        <v>83</v>
      </c>
      <c r="G39" s="87" t="s">
        <v>71</v>
      </c>
      <c r="H39" s="87" t="s">
        <v>162</v>
      </c>
      <c r="I39" s="70"/>
      <c r="J39" s="74"/>
      <c r="K39" s="88"/>
    </row>
    <row r="40" spans="1:11" s="73" customFormat="1" ht="24.9" customHeight="1" x14ac:dyDescent="0.3">
      <c r="A40" s="87">
        <v>19</v>
      </c>
      <c r="B40" s="87" t="s">
        <v>163</v>
      </c>
      <c r="C40" s="87" t="s">
        <v>164</v>
      </c>
      <c r="D40" s="87" t="s">
        <v>165</v>
      </c>
      <c r="E40" s="87" t="s">
        <v>166</v>
      </c>
      <c r="F40" s="87" t="s">
        <v>83</v>
      </c>
      <c r="G40" s="87" t="s">
        <v>143</v>
      </c>
      <c r="H40" s="87" t="s">
        <v>167</v>
      </c>
      <c r="I40" s="70"/>
      <c r="J40" s="74"/>
      <c r="K40" s="88"/>
    </row>
    <row r="41" spans="1:11" s="73" customFormat="1" ht="24.9" customHeight="1" x14ac:dyDescent="0.3">
      <c r="A41" s="87">
        <v>20</v>
      </c>
      <c r="B41" s="87" t="s">
        <v>168</v>
      </c>
      <c r="C41" s="87" t="s">
        <v>169</v>
      </c>
      <c r="D41" s="87" t="s">
        <v>170</v>
      </c>
      <c r="E41" s="87" t="s">
        <v>171</v>
      </c>
      <c r="F41" s="87" t="s">
        <v>47</v>
      </c>
      <c r="G41" s="87" t="s">
        <v>71</v>
      </c>
      <c r="H41" s="87" t="s">
        <v>172</v>
      </c>
      <c r="I41" s="70"/>
      <c r="J41" s="74"/>
      <c r="K41" s="88"/>
    </row>
    <row r="42" spans="1:11" s="73" customFormat="1" ht="24.9" customHeight="1" x14ac:dyDescent="0.3">
      <c r="A42" s="87">
        <v>21</v>
      </c>
      <c r="B42" s="87" t="s">
        <v>173</v>
      </c>
      <c r="C42" s="87" t="s">
        <v>174</v>
      </c>
      <c r="D42" s="87" t="s">
        <v>175</v>
      </c>
      <c r="E42" s="87" t="s">
        <v>176</v>
      </c>
      <c r="F42" s="87" t="s">
        <v>46</v>
      </c>
      <c r="G42" s="87" t="s">
        <v>104</v>
      </c>
      <c r="H42" s="87" t="s">
        <v>177</v>
      </c>
      <c r="I42" s="70"/>
      <c r="J42" s="74"/>
      <c r="K42" s="88"/>
    </row>
    <row r="43" spans="1:11" s="73" customFormat="1" ht="24.9" customHeight="1" x14ac:dyDescent="0.3">
      <c r="A43" s="87">
        <v>22</v>
      </c>
      <c r="B43" s="87" t="s">
        <v>178</v>
      </c>
      <c r="C43" s="87" t="s">
        <v>179</v>
      </c>
      <c r="D43" s="87" t="s">
        <v>180</v>
      </c>
      <c r="E43" s="87" t="s">
        <v>181</v>
      </c>
      <c r="F43" s="87" t="s">
        <v>48</v>
      </c>
      <c r="G43" s="87" t="s">
        <v>77</v>
      </c>
      <c r="H43" s="87" t="s">
        <v>182</v>
      </c>
      <c r="I43" s="70"/>
      <c r="J43" s="74"/>
      <c r="K43" s="88"/>
    </row>
    <row r="44" spans="1:11" s="73" customFormat="1" ht="24.9" customHeight="1" x14ac:dyDescent="0.3">
      <c r="A44" s="87">
        <v>23</v>
      </c>
      <c r="B44" s="87" t="s">
        <v>183</v>
      </c>
      <c r="C44" s="87" t="s">
        <v>184</v>
      </c>
      <c r="D44" s="87" t="s">
        <v>185</v>
      </c>
      <c r="E44" s="87" t="s">
        <v>186</v>
      </c>
      <c r="F44" s="87" t="s">
        <v>83</v>
      </c>
      <c r="G44" s="87" t="s">
        <v>71</v>
      </c>
      <c r="H44" s="87" t="s">
        <v>187</v>
      </c>
      <c r="I44" s="70"/>
      <c r="J44" s="74"/>
      <c r="K44" s="88"/>
    </row>
    <row r="45" spans="1:11" s="73" customFormat="1" ht="24.9" customHeight="1" x14ac:dyDescent="0.3">
      <c r="A45" s="87">
        <v>24</v>
      </c>
      <c r="B45" s="87" t="s">
        <v>188</v>
      </c>
      <c r="C45" s="87" t="s">
        <v>189</v>
      </c>
      <c r="D45" s="87" t="s">
        <v>190</v>
      </c>
      <c r="E45" s="87" t="s">
        <v>191</v>
      </c>
      <c r="F45" s="87" t="s">
        <v>48</v>
      </c>
      <c r="G45" s="87" t="s">
        <v>77</v>
      </c>
      <c r="H45" s="87" t="s">
        <v>192</v>
      </c>
      <c r="I45" s="70"/>
      <c r="J45" s="81"/>
      <c r="K45" s="81"/>
    </row>
    <row r="46" spans="1:11" s="73" customFormat="1" ht="24.9" customHeight="1" x14ac:dyDescent="0.3">
      <c r="A46" s="89"/>
      <c r="B46" s="89"/>
      <c r="C46" s="90"/>
      <c r="D46" s="91"/>
      <c r="E46" s="89"/>
      <c r="F46" s="89"/>
      <c r="G46" s="89"/>
      <c r="H46" s="89"/>
      <c r="I46" s="92"/>
      <c r="J46" s="93"/>
      <c r="K46" s="93"/>
    </row>
    <row r="47" spans="1:11" ht="14.4" x14ac:dyDescent="0.25">
      <c r="A47" s="118" t="s">
        <v>3</v>
      </c>
      <c r="B47" s="119"/>
      <c r="C47" s="119"/>
      <c r="D47" s="119"/>
      <c r="E47" s="63"/>
      <c r="F47" s="63"/>
      <c r="G47" s="119" t="s">
        <v>25</v>
      </c>
      <c r="H47" s="119"/>
      <c r="I47" s="119"/>
      <c r="J47" s="119"/>
      <c r="K47" s="120"/>
    </row>
    <row r="48" spans="1:11" x14ac:dyDescent="0.25">
      <c r="A48" s="53" t="s">
        <v>33</v>
      </c>
      <c r="B48" s="16"/>
      <c r="C48" s="16"/>
      <c r="D48" s="54"/>
      <c r="E48" s="18"/>
      <c r="F48" s="51"/>
      <c r="G48" s="17" t="s">
        <v>21</v>
      </c>
      <c r="H48" s="47">
        <v>7</v>
      </c>
      <c r="I48" s="57"/>
      <c r="J48" s="34" t="s">
        <v>19</v>
      </c>
      <c r="K48" s="60">
        <f>COUNTIF(F22:F34,"ЗМС")</f>
        <v>0</v>
      </c>
    </row>
    <row r="49" spans="1:26" x14ac:dyDescent="0.25">
      <c r="A49" s="53" t="s">
        <v>34</v>
      </c>
      <c r="B49" s="16"/>
      <c r="C49" s="16"/>
      <c r="D49" s="54"/>
      <c r="E49" s="1"/>
      <c r="F49" s="52"/>
      <c r="G49" s="19" t="s">
        <v>44</v>
      </c>
      <c r="H49" s="46">
        <f>H50+H53</f>
        <v>24</v>
      </c>
      <c r="I49" s="49"/>
      <c r="J49" s="34" t="s">
        <v>15</v>
      </c>
      <c r="K49" s="60">
        <f>COUNTIF(F34:F34,"МСМК")</f>
        <v>0</v>
      </c>
    </row>
    <row r="50" spans="1:26" x14ac:dyDescent="0.25">
      <c r="A50" s="53" t="s">
        <v>35</v>
      </c>
      <c r="B50" s="16"/>
      <c r="C50" s="16"/>
      <c r="D50" s="54"/>
      <c r="E50" s="1"/>
      <c r="F50" s="52"/>
      <c r="G50" s="19" t="s">
        <v>45</v>
      </c>
      <c r="H50" s="46">
        <f>H51+H52+H54</f>
        <v>24</v>
      </c>
      <c r="I50" s="49"/>
      <c r="J50" s="34" t="s">
        <v>17</v>
      </c>
      <c r="K50" s="60">
        <f>COUNTIF(F45:F47,"МС")</f>
        <v>0</v>
      </c>
    </row>
    <row r="51" spans="1:26" x14ac:dyDescent="0.25">
      <c r="A51" s="53" t="s">
        <v>36</v>
      </c>
      <c r="B51" s="16"/>
      <c r="C51" s="16"/>
      <c r="D51" s="54"/>
      <c r="E51" s="1"/>
      <c r="F51" s="52"/>
      <c r="G51" s="19" t="s">
        <v>39</v>
      </c>
      <c r="H51" s="47">
        <f>COUNT(A22:A45)</f>
        <v>24</v>
      </c>
      <c r="I51" s="48"/>
      <c r="J51" s="34" t="s">
        <v>20</v>
      </c>
      <c r="K51" s="60">
        <f>COUNTIF(F22:F48,"КМС")</f>
        <v>0</v>
      </c>
    </row>
    <row r="52" spans="1:26" x14ac:dyDescent="0.25">
      <c r="A52" s="53"/>
      <c r="B52" s="16"/>
      <c r="C52" s="16"/>
      <c r="D52" s="54"/>
      <c r="E52" s="1"/>
      <c r="F52" s="52"/>
      <c r="G52" s="19" t="s">
        <v>40</v>
      </c>
      <c r="H52" s="47">
        <f>COUNTIF(A22:A34,"НФ")</f>
        <v>0</v>
      </c>
      <c r="I52" s="48"/>
      <c r="J52" s="68" t="s">
        <v>46</v>
      </c>
      <c r="K52" s="60">
        <f>COUNTIF(F22:F49,"1 сп.р.")</f>
        <v>7</v>
      </c>
    </row>
    <row r="53" spans="1:26" x14ac:dyDescent="0.25">
      <c r="A53" s="53"/>
      <c r="B53" s="16"/>
      <c r="C53" s="16"/>
      <c r="D53" s="54"/>
      <c r="E53" s="1"/>
      <c r="F53" s="52"/>
      <c r="G53" s="19" t="s">
        <v>41</v>
      </c>
      <c r="H53" s="35">
        <f>COUNTIF(A22:A34,"НС")</f>
        <v>0</v>
      </c>
      <c r="I53" s="50"/>
      <c r="J53" s="69" t="s">
        <v>48</v>
      </c>
      <c r="K53" s="60">
        <f>COUNTIF(F22:F50,"2 сп.р.")</f>
        <v>5</v>
      </c>
    </row>
    <row r="54" spans="1:26" x14ac:dyDescent="0.25">
      <c r="A54" s="53"/>
      <c r="B54" s="16"/>
      <c r="C54" s="16"/>
      <c r="D54" s="54"/>
      <c r="E54" s="21"/>
      <c r="F54" s="58"/>
      <c r="G54" s="19" t="s">
        <v>42</v>
      </c>
      <c r="H54" s="35">
        <f>COUNTIF(A22:A34,"ДСКВ")</f>
        <v>0</v>
      </c>
      <c r="I54" s="59"/>
      <c r="J54" s="69" t="s">
        <v>47</v>
      </c>
      <c r="K54" s="60">
        <f>COUNTIF(F22:F51,"3 сп.р.")</f>
        <v>5</v>
      </c>
    </row>
    <row r="55" spans="1:26" ht="9.75" customHeight="1" x14ac:dyDescent="0.25">
      <c r="A55" s="22"/>
      <c r="K55" s="23"/>
    </row>
    <row r="56" spans="1:26" ht="15.6" x14ac:dyDescent="0.25">
      <c r="A56" s="121" t="s">
        <v>2</v>
      </c>
      <c r="B56" s="122"/>
      <c r="C56" s="122"/>
      <c r="D56" s="122"/>
      <c r="E56" s="123" t="s">
        <v>7</v>
      </c>
      <c r="F56" s="123"/>
      <c r="G56" s="123"/>
      <c r="H56" s="123"/>
      <c r="I56" s="123" t="s">
        <v>37</v>
      </c>
      <c r="J56" s="123"/>
      <c r="K56" s="124"/>
    </row>
    <row r="57" spans="1:26" x14ac:dyDescent="0.25">
      <c r="A57" s="22"/>
      <c r="B57" s="1"/>
      <c r="C57" s="1"/>
      <c r="E57" s="1"/>
      <c r="F57" s="18"/>
      <c r="G57" s="18"/>
      <c r="H57" s="18"/>
      <c r="I57" s="18"/>
      <c r="J57" s="18"/>
      <c r="K57" s="27"/>
    </row>
    <row r="58" spans="1:26" x14ac:dyDescent="0.25">
      <c r="A58" s="24"/>
      <c r="D58" s="25"/>
      <c r="E58" s="55"/>
      <c r="F58" s="25"/>
      <c r="G58" s="25"/>
      <c r="H58" s="56"/>
      <c r="I58" s="56"/>
      <c r="J58" s="25"/>
      <c r="K58" s="26"/>
    </row>
    <row r="59" spans="1:26" x14ac:dyDescent="0.25">
      <c r="A59" s="24"/>
      <c r="D59" s="25"/>
      <c r="E59" s="55"/>
      <c r="F59" s="25"/>
      <c r="G59" s="25"/>
      <c r="H59" s="56"/>
      <c r="I59" s="56"/>
      <c r="J59" s="25"/>
      <c r="K59" s="26"/>
    </row>
    <row r="60" spans="1:26" x14ac:dyDescent="0.25">
      <c r="A60" s="24"/>
      <c r="D60" s="25"/>
      <c r="E60" s="55"/>
      <c r="F60" s="25"/>
      <c r="G60" s="25"/>
      <c r="H60" s="56"/>
      <c r="I60" s="56"/>
      <c r="J60" s="25"/>
      <c r="K60" s="26"/>
    </row>
    <row r="61" spans="1:26" x14ac:dyDescent="0.25">
      <c r="A61" s="24"/>
      <c r="D61" s="25"/>
      <c r="E61" s="55"/>
      <c r="F61" s="25"/>
      <c r="G61" s="25"/>
      <c r="H61" s="56"/>
      <c r="I61" s="56"/>
      <c r="J61" s="25"/>
      <c r="K61" s="26"/>
    </row>
    <row r="62" spans="1:26" ht="16.2" thickBot="1" x14ac:dyDescent="0.3">
      <c r="A62" s="125" t="str">
        <f>G18</f>
        <v>БУКОВА О.Ю.(IК, г. Пенза)</v>
      </c>
      <c r="B62" s="126"/>
      <c r="C62" s="126"/>
      <c r="D62" s="126"/>
      <c r="E62" s="126" t="str">
        <f>G17</f>
        <v>БОЯРОВ В.В. (ВК, г. Саранск)</v>
      </c>
      <c r="F62" s="126"/>
      <c r="G62" s="126"/>
      <c r="H62" s="126"/>
      <c r="I62" s="126" t="str">
        <f>G19</f>
        <v>КОЧЕТКОВ Д.А. (ВК, г. Саранск)</v>
      </c>
      <c r="J62" s="126"/>
      <c r="K62" s="127"/>
    </row>
    <row r="63" spans="1:26" s="10" customFormat="1" ht="14.4" thickTop="1" x14ac:dyDescent="0.25">
      <c r="A63" s="1"/>
      <c r="B63" s="25"/>
      <c r="C63" s="25"/>
      <c r="D63" s="1"/>
      <c r="F63" s="1"/>
      <c r="G63" s="1"/>
      <c r="H63" s="20"/>
      <c r="I63" s="2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38" customFormat="1" ht="18" x14ac:dyDescent="0.25">
      <c r="B64" s="39"/>
      <c r="C64" s="39"/>
      <c r="E64" s="40"/>
      <c r="H64" s="41"/>
      <c r="I64" s="41"/>
    </row>
    <row r="65" spans="1:7" ht="21" x14ac:dyDescent="0.25">
      <c r="A65" s="36"/>
      <c r="B65" s="36"/>
      <c r="C65" s="37"/>
      <c r="D65" s="117"/>
      <c r="E65" s="117"/>
      <c r="F65" s="117"/>
      <c r="G65" s="117"/>
    </row>
    <row r="66" spans="1:7" ht="18" x14ac:dyDescent="0.25">
      <c r="D66" s="38"/>
    </row>
  </sheetData>
  <autoFilter ref="B21:I21">
    <sortState ref="B22:I45">
      <sortCondition ref="I21"/>
    </sortState>
  </autoFilter>
  <sortState ref="A22:G36">
    <sortCondition descending="1" ref="A22:A36"/>
  </sortState>
  <mergeCells count="25">
    <mergeCell ref="A13:D13"/>
    <mergeCell ref="A14:D14"/>
    <mergeCell ref="A15:G15"/>
    <mergeCell ref="H15:K15"/>
    <mergeCell ref="D65:G65"/>
    <mergeCell ref="A47:D47"/>
    <mergeCell ref="G47:K47"/>
    <mergeCell ref="A56:D56"/>
    <mergeCell ref="E56:H56"/>
    <mergeCell ref="I56:K56"/>
    <mergeCell ref="A62:D62"/>
    <mergeCell ref="E62:H62"/>
    <mergeCell ref="I62:K62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1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2025-07-11T16:02:22Z</cp:lastPrinted>
  <dcterms:created xsi:type="dcterms:W3CDTF">1996-10-08T23:32:33Z</dcterms:created>
  <dcterms:modified xsi:type="dcterms:W3CDTF">2025-07-11T16:02:24Z</dcterms:modified>
</cp:coreProperties>
</file>