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BMX\"/>
    </mc:Choice>
  </mc:AlternateContent>
  <xr:revisionPtr revIDLastSave="0" documentId="13_ncr:1_{F787F76C-239E-4685-A6E5-85FE10A07C86}" xr6:coauthVersionLast="46" xr6:coauthVersionMax="46" xr10:uidLastSave="{00000000-0000-0000-0000-000000000000}"/>
  <bookViews>
    <workbookView xWindow="3120" yWindow="3120" windowWidth="28800" windowHeight="15435" tabRatio="844" xr2:uid="{00000000-000D-0000-FFFF-FFFF00000000}"/>
  </bookViews>
  <sheets>
    <sheet name="03.04 ВС ю-ши 15-16 Классик" sheetId="131" r:id="rId1"/>
  </sheets>
  <definedNames>
    <definedName name="_xlnm.Print_Titles" localSheetId="0">'03.04 ВС ю-ши 15-16 Классик'!$21:$22</definedName>
    <definedName name="_xlnm.Print_Area" localSheetId="0">'03.04 ВС ю-ши 15-16 Классик'!$A$1:$M$66</definedName>
  </definedNames>
  <calcPr calcId="191029"/>
</workbook>
</file>

<file path=xl/calcChain.xml><?xml version="1.0" encoding="utf-8"?>
<calcChain xmlns="http://schemas.openxmlformats.org/spreadsheetml/2006/main">
  <c r="M56" i="131" l="1"/>
  <c r="M55" i="131"/>
  <c r="M54" i="131"/>
  <c r="M53" i="131"/>
  <c r="M52" i="131"/>
  <c r="M51" i="131"/>
  <c r="M50" i="131"/>
  <c r="J56" i="131"/>
  <c r="J55" i="131"/>
  <c r="J54" i="131"/>
  <c r="J53" i="131"/>
  <c r="J66" i="131" l="1"/>
  <c r="H66" i="131"/>
  <c r="E66" i="131"/>
  <c r="J52" i="131"/>
  <c r="J51" i="131" l="1"/>
</calcChain>
</file>

<file path=xl/sharedStrings.xml><?xml version="1.0" encoding="utf-8"?>
<sst xmlns="http://schemas.openxmlformats.org/spreadsheetml/2006/main" count="187" uniqueCount="129">
  <si>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</si>
  <si>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</si>
  <si>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</si>
  <si>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</si>
  <si>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</si>
  <si>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</si>
  <si>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</si>
  <si>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</si>
  <si>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</si>
  <si>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</si>
  <si>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</si>
  <si>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</si>
  <si>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</si>
  <si>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</si>
  <si>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</si>
  <si>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</si>
  <si>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</si>
  <si>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</si>
  <si>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</si>
  <si>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</si>
  <si>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</si>
  <si>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</si>
  <si>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</si>
  <si>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</si>
  <si>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</si>
  <si>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</si>
  <si>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</si>
  <si>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</si>
  <si>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</si>
  <si>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</si>
  <si>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</si>
  <si>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</si>
  <si>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</si>
  <si>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</si>
  <si>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</si>
  <si>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</si>
  <si>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</si>
  <si>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</si>
  <si>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</si>
  <si>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</si>
  <si>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№ ВРВС: 0080011611Я</t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</si>
  <si>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</si>
  <si>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</si>
  <si>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</si>
  <si>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</si>
  <si>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</si>
  <si>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</si>
  <si>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</si>
  <si>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</si>
  <si>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</si>
  <si>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</si>
  <si>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</si>
  <si>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</si>
  <si>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</si>
  <si>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</si>
  <si>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</si>
  <si>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</si>
  <si>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</si>
  <si>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 xml:space="preserve">НАЧАЛО ГОНКИ: 15ч 00м </t>
  </si>
  <si>
    <t xml:space="preserve">НАЗВАНИЕ ТРАССЫ / РЕГ. НОМЕР: Крытый велодром 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</si>
  <si>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</si>
  <si>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</si>
  <si>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</si>
  <si>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</si>
  <si>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</si>
  <si>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t>Свердловская область</t>
  </si>
  <si>
    <t>ВСЕРОССИЙСКИЕ СОРЕВНОВАНИЯ</t>
  </si>
  <si>
    <t>юноши 15-16 лет</t>
  </si>
  <si>
    <t>№ ЕКП 2021: 32391</t>
  </si>
  <si>
    <t>100 795 055 27</t>
  </si>
  <si>
    <t>Силюков Алексей</t>
  </si>
  <si>
    <t>100 900 646 82</t>
  </si>
  <si>
    <t>Базеев Эмиль</t>
  </si>
  <si>
    <t>100 769 493 73</t>
  </si>
  <si>
    <t>Ехрюков Ярослав</t>
  </si>
  <si>
    <t>100 776 156 43</t>
  </si>
  <si>
    <t>Гунин Евгений</t>
  </si>
  <si>
    <t>100 349 659 55</t>
  </si>
  <si>
    <t>Штельмин Данила</t>
  </si>
  <si>
    <t>б/р</t>
  </si>
  <si>
    <t>Денисов Максим</t>
  </si>
  <si>
    <t>100 904 177 24</t>
  </si>
  <si>
    <t>Иневаткин Никита</t>
  </si>
  <si>
    <t>100 927 355 19</t>
  </si>
  <si>
    <t>Галиев Адель</t>
  </si>
  <si>
    <t>МБУ СШОР "Сарапул"</t>
  </si>
  <si>
    <t>100 770 367 74</t>
  </si>
  <si>
    <t>Глазов Георгий</t>
  </si>
  <si>
    <t>Красовский Аркадий</t>
  </si>
  <si>
    <t>100 645 568 17</t>
  </si>
  <si>
    <t>Шуляковский Никита</t>
  </si>
  <si>
    <t>Юрасов Артем</t>
  </si>
  <si>
    <t>ГБУ МО "СШОР по велоспорту"</t>
  </si>
  <si>
    <t>100 912 303 02</t>
  </si>
  <si>
    <t>Каплин Роман</t>
  </si>
  <si>
    <t>101 054 228 16</t>
  </si>
  <si>
    <t>Дурдаев Василий</t>
  </si>
  <si>
    <t>100 769 491 71</t>
  </si>
  <si>
    <t>Кунаев Павел</t>
  </si>
  <si>
    <t>101 147 098 57</t>
  </si>
  <si>
    <t>Мамаев Владислав</t>
  </si>
  <si>
    <t>100 889 361 49</t>
  </si>
  <si>
    <t>Пустовалов Егор</t>
  </si>
  <si>
    <t>УОР Пензенской обл./АНО В/К "Локомотив-Пенза"</t>
  </si>
  <si>
    <t>100 753 806 03</t>
  </si>
  <si>
    <t>Хохлов Даниил</t>
  </si>
  <si>
    <t>МБУ СШ №4 г. Пензы</t>
  </si>
  <si>
    <t>100 894 608 58</t>
  </si>
  <si>
    <t>Вечканов Егор</t>
  </si>
  <si>
    <t>100 894 014 73</t>
  </si>
  <si>
    <t>Девяткин Максим</t>
  </si>
  <si>
    <t>100 894 609 59</t>
  </si>
  <si>
    <t>Кузьмин Денис</t>
  </si>
  <si>
    <t>100 927 789 65</t>
  </si>
  <si>
    <t>Ларин Антон</t>
  </si>
  <si>
    <t>БУ УР ССШОР по велоспорту г. Ижевск</t>
  </si>
  <si>
    <t>100 904 127 71</t>
  </si>
  <si>
    <t>Ошкин Максим</t>
  </si>
  <si>
    <t>101 135 583 85</t>
  </si>
  <si>
    <t>Кружалов Андрей</t>
  </si>
  <si>
    <t>МАУ "ШТВС"Юность-ДОССАФ"</t>
  </si>
  <si>
    <t>Ведяшкин Артем</t>
  </si>
  <si>
    <t>Московская область</t>
  </si>
  <si>
    <t>Пезенская область</t>
  </si>
  <si>
    <t>Удмуртская Республика</t>
  </si>
  <si>
    <t xml:space="preserve">ДАТА ПРОВЕДЕНИЯ: 03 апреля 2021 года </t>
  </si>
  <si>
    <t>Республика Удмуртия</t>
  </si>
  <si>
    <t>2 юн</t>
  </si>
  <si>
    <t>ОКОНЧАНИЕ ГОНКИ: 17ч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</si>
</sst>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0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6" xfId="2" applyFont="1" applyBorder="1" applyAlignment="1">
      <alignment horizontal="center"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6" fillId="2" borderId="33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39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9" fillId="0" borderId="41" xfId="9" applyFont="1" applyFill="1" applyBorder="1" applyAlignment="1">
      <alignment horizontal="center" vertical="center" wrapText="1"/>
    </xf>
    <xf numFmtId="1" fontId="14" fillId="0" borderId="41" xfId="2" applyNumberFormat="1" applyFont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43" xfId="2" applyNumberFormat="1" applyFont="1" applyBorder="1" applyAlignment="1">
      <alignment vertical="center"/>
    </xf>
    <xf numFmtId="49" fontId="5" fillId="0" borderId="35" xfId="2" applyNumberFormat="1" applyFont="1" applyBorder="1" applyAlignment="1">
      <alignment vertical="center"/>
    </xf>
    <xf numFmtId="49" fontId="5" fillId="0" borderId="34" xfId="2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49" fontId="14" fillId="0" borderId="1" xfId="2" applyNumberFormat="1" applyFont="1" applyBorder="1" applyAlignment="1">
      <alignment horizontal="center" vertical="center"/>
    </xf>
    <xf numFmtId="47" fontId="15" fillId="0" borderId="1" xfId="2" applyNumberFormat="1" applyFont="1" applyBorder="1" applyAlignment="1">
      <alignment horizontal="center" vertical="center"/>
    </xf>
    <xf numFmtId="0" fontId="5" fillId="0" borderId="41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14" fillId="0" borderId="4" xfId="2" applyNumberFormat="1" applyFont="1" applyBorder="1" applyAlignment="1">
      <alignment horizontal="center" vertical="center"/>
    </xf>
    <xf numFmtId="1" fontId="14" fillId="0" borderId="4" xfId="2" applyNumberFormat="1" applyFont="1" applyBorder="1" applyAlignment="1">
      <alignment horizontal="center" vertical="center"/>
    </xf>
    <xf numFmtId="0" fontId="14" fillId="0" borderId="41" xfId="2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4" xfId="3" applyNumberFormat="1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35" xfId="2" applyFont="1" applyFill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680" cy="987714"/>
        </a:xfrm>
        <a:prstGeom prst="rect">
          <a:avLst/>
        </a:prstGeom>
      </xdr:spPr>
    </xdr:pic>
    <xdr:clientData/>
  </xdr:twoCellAnchor>
  <xdr:twoCellAnchor editAs="oneCell">
    <xdr:from>
      <xdr:col>12</xdr:col>
      <xdr:colOff>281420</xdr:colOff>
      <xdr:row>0</xdr:row>
      <xdr:rowOff>129270</xdr:rowOff>
    </xdr:from>
    <xdr:to>
      <xdr:col>12</xdr:col>
      <xdr:colOff>1394733</xdr:colOff>
      <xdr:row>3</xdr:row>
      <xdr:rowOff>177511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170" y="129270"/>
          <a:ext cx="1113313" cy="85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M67"/>
  <sheetViews>
    <sheetView tabSelected="1" view="pageBreakPreview" zoomScale="60" zoomScaleNormal="100" workbookViewId="0">
      <selection activeCell="E23" sqref="E23:E47"/>
    </sheetView>
  </sheetViews>
  <sheetFormatPr defaultColWidth="9.140625" defaultRowHeight="12.75" x14ac:dyDescent="0.2"/>
  <cols>
    <col min="1" max="1" width="7" style="2" customWidth="1"/>
    <col min="2" max="2" width="8.5703125" style="55" customWidth="1"/>
    <col min="3" max="3" width="17.42578125" style="55" customWidth="1"/>
    <col min="4" max="4" width="22.570312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0" width="14" style="2" customWidth="1"/>
    <col min="11" max="11" width="12.7109375" style="2" customWidth="1"/>
    <col min="12" max="12" width="16" style="2" customWidth="1"/>
    <col min="13" max="13" width="23.42578125" style="2" customWidth="1"/>
    <col min="14" max="16384" width="9.140625" style="2"/>
  </cols>
  <sheetData>
    <row r="1" spans="1:13" s="3" customFormat="1" ht="23.25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" customFormat="1" ht="18.75" customHeight="1" x14ac:dyDescent="0.2">
      <c r="A2" s="88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3" customFormat="1" ht="21" x14ac:dyDescent="0.2">
      <c r="A3" s="88" t="s">
        <v>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3" customFormat="1" ht="21" x14ac:dyDescent="0.2">
      <c r="A4" s="88" t="s">
        <v>50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3" customFormat="1" ht="24" customHeight="1" x14ac:dyDescent="0.2">
      <c r="A5" s="88" t="s">
        <v>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3" customFormat="1" ht="29.25" customHeight="1" x14ac:dyDescent="0.2">
      <c r="A6" s="81" t="s">
        <v>66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3" customFormat="1" ht="21" x14ac:dyDescent="0.2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3" customFormat="1" ht="4.5" customHeight="1" thickBo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3" customFormat="1" ht="18" customHeight="1" thickTop="1" x14ac:dyDescent="0.2">
      <c r="A9" s="95" t="s">
        <v>36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ht="23.25" customHeight="1" x14ac:dyDescent="0.2">
      <c r="A10" s="98" t="s">
        <v>56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18" customHeight="1" x14ac:dyDescent="0.2">
      <c r="A11" s="98" t="s">
        <v>67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ht="5.25" customHeight="1" x14ac:dyDescent="0.2">
      <c r="A12" s="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"/>
    </row>
    <row r="13" spans="1:13" ht="15.75" x14ac:dyDescent="0.2">
      <c r="A13" s="101" t="s">
        <v>39</v>
      </c>
      <c r="B13" s="102"/>
      <c r="C13" s="102"/>
      <c r="D13" s="102"/>
      <c r="E13" s="102"/>
      <c r="F13" s="42"/>
      <c r="G13" s="46"/>
      <c r="H13" s="44" t="s">
        <v>58</v>
      </c>
      <c r="I13" s="46"/>
      <c r="J13" s="6"/>
      <c r="K13" s="6"/>
      <c r="L13" s="6"/>
      <c r="M13" s="7" t="s">
        <v>40</v>
      </c>
    </row>
    <row r="14" spans="1:13" ht="15.75" x14ac:dyDescent="0.2">
      <c r="A14" s="103" t="s">
        <v>125</v>
      </c>
      <c r="B14" s="104"/>
      <c r="C14" s="104"/>
      <c r="D14" s="104"/>
      <c r="E14" s="104"/>
      <c r="F14" s="43"/>
      <c r="H14" s="45" t="s">
        <v>128</v>
      </c>
      <c r="I14" s="49"/>
      <c r="J14" s="49"/>
      <c r="K14" s="49"/>
      <c r="L14" s="49"/>
      <c r="M14" s="8" t="s">
        <v>68</v>
      </c>
    </row>
    <row r="15" spans="1:13" ht="15" x14ac:dyDescent="0.2">
      <c r="A15" s="105" t="s">
        <v>9</v>
      </c>
      <c r="B15" s="106"/>
      <c r="C15" s="106"/>
      <c r="D15" s="106"/>
      <c r="E15" s="106"/>
      <c r="F15" s="106"/>
      <c r="G15" s="106"/>
      <c r="H15" s="107"/>
      <c r="I15" s="108" t="s">
        <v>1</v>
      </c>
      <c r="J15" s="106"/>
      <c r="K15" s="106"/>
      <c r="L15" s="106"/>
      <c r="M15" s="109"/>
    </row>
    <row r="16" spans="1:13" ht="15" x14ac:dyDescent="0.2">
      <c r="A16" s="89" t="s">
        <v>17</v>
      </c>
      <c r="B16" s="90"/>
      <c r="C16" s="90"/>
      <c r="D16" s="90"/>
      <c r="E16" s="11"/>
      <c r="F16" s="10"/>
      <c r="G16" s="12"/>
      <c r="H16" s="12"/>
      <c r="I16" s="91" t="s">
        <v>59</v>
      </c>
      <c r="J16" s="92"/>
      <c r="K16" s="92"/>
      <c r="L16" s="92"/>
      <c r="M16" s="93"/>
    </row>
    <row r="17" spans="1:13" ht="15" x14ac:dyDescent="0.2">
      <c r="A17" s="89" t="s">
        <v>18</v>
      </c>
      <c r="B17" s="90"/>
      <c r="C17" s="90"/>
      <c r="D17" s="90"/>
      <c r="E17" s="11"/>
      <c r="F17" s="10"/>
      <c r="G17" s="15"/>
      <c r="H17" s="12" t="s">
        <v>41</v>
      </c>
      <c r="I17" s="91" t="s">
        <v>44</v>
      </c>
      <c r="J17" s="92"/>
      <c r="K17" s="92"/>
      <c r="L17" s="92"/>
      <c r="M17" s="93"/>
    </row>
    <row r="18" spans="1:13" ht="15" x14ac:dyDescent="0.2">
      <c r="A18" s="89" t="s">
        <v>19</v>
      </c>
      <c r="B18" s="90"/>
      <c r="C18" s="90"/>
      <c r="D18" s="90"/>
      <c r="E18" s="11"/>
      <c r="F18" s="10"/>
      <c r="G18" s="15"/>
      <c r="H18" s="12" t="s">
        <v>42</v>
      </c>
      <c r="I18" s="13" t="s">
        <v>35</v>
      </c>
      <c r="J18" s="9">
        <v>0.28999999999999998</v>
      </c>
      <c r="K18" s="9"/>
      <c r="L18" s="9"/>
      <c r="M18" s="37" t="s">
        <v>45</v>
      </c>
    </row>
    <row r="19" spans="1:13" ht="16.5" thickBot="1" x14ac:dyDescent="0.25">
      <c r="A19" s="115" t="s">
        <v>15</v>
      </c>
      <c r="B19" s="116"/>
      <c r="C19" s="116"/>
      <c r="D19" s="116"/>
      <c r="E19" s="15"/>
      <c r="F19" s="15"/>
      <c r="H19" s="38" t="s">
        <v>43</v>
      </c>
      <c r="I19" s="49"/>
      <c r="J19" s="16"/>
      <c r="K19" s="16"/>
      <c r="L19" s="16"/>
      <c r="M19" s="17"/>
    </row>
    <row r="20" spans="1:13" ht="7.5" customHeight="1" thickTop="1" thickBot="1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s="22" customFormat="1" ht="21" customHeight="1" thickTop="1" x14ac:dyDescent="0.2">
      <c r="A21" s="117" t="s">
        <v>7</v>
      </c>
      <c r="B21" s="119" t="s">
        <v>12</v>
      </c>
      <c r="C21" s="119" t="s">
        <v>33</v>
      </c>
      <c r="D21" s="119" t="s">
        <v>2</v>
      </c>
      <c r="E21" s="119" t="s">
        <v>31</v>
      </c>
      <c r="F21" s="119" t="s">
        <v>8</v>
      </c>
      <c r="G21" s="124" t="s">
        <v>13</v>
      </c>
      <c r="H21" s="119" t="s">
        <v>52</v>
      </c>
      <c r="I21" s="82" t="s">
        <v>37</v>
      </c>
      <c r="J21" s="83"/>
      <c r="K21" s="84" t="s">
        <v>55</v>
      </c>
      <c r="L21" s="127" t="s">
        <v>38</v>
      </c>
      <c r="M21" s="121" t="s">
        <v>14</v>
      </c>
    </row>
    <row r="22" spans="1:13" s="22" customFormat="1" ht="13.5" customHeight="1" x14ac:dyDescent="0.2">
      <c r="A22" s="118"/>
      <c r="B22" s="120"/>
      <c r="C22" s="120"/>
      <c r="D22" s="120"/>
      <c r="E22" s="120"/>
      <c r="F22" s="120"/>
      <c r="G22" s="125"/>
      <c r="H22" s="126"/>
      <c r="I22" s="35" t="s">
        <v>53</v>
      </c>
      <c r="J22" s="35" t="s">
        <v>54</v>
      </c>
      <c r="K22" s="85"/>
      <c r="L22" s="128"/>
      <c r="M22" s="122"/>
    </row>
    <row r="23" spans="1:13" s="47" customFormat="1" ht="33.75" customHeight="1" x14ac:dyDescent="0.2">
      <c r="A23" s="57">
        <v>1</v>
      </c>
      <c r="B23" s="59">
        <v>90</v>
      </c>
      <c r="C23" s="60" t="s">
        <v>69</v>
      </c>
      <c r="D23" s="60" t="s">
        <v>70</v>
      </c>
      <c r="E23" s="60"/>
      <c r="F23" s="60" t="s">
        <v>28</v>
      </c>
      <c r="G23" s="60" t="s">
        <v>34</v>
      </c>
      <c r="H23" s="60" t="s">
        <v>60</v>
      </c>
      <c r="I23" s="61">
        <v>1</v>
      </c>
      <c r="J23" s="79">
        <v>3</v>
      </c>
      <c r="K23" s="78">
        <v>4</v>
      </c>
      <c r="L23" s="62"/>
      <c r="M23" s="63"/>
    </row>
    <row r="24" spans="1:13" s="47" customFormat="1" ht="33.75" customHeight="1" x14ac:dyDescent="0.2">
      <c r="A24" s="57">
        <v>2</v>
      </c>
      <c r="B24" s="59">
        <v>555</v>
      </c>
      <c r="C24" s="60" t="s">
        <v>75</v>
      </c>
      <c r="D24" s="60" t="s">
        <v>76</v>
      </c>
      <c r="E24" s="60"/>
      <c r="F24" s="60" t="s">
        <v>28</v>
      </c>
      <c r="G24" s="60" t="s">
        <v>46</v>
      </c>
      <c r="H24" s="60" t="s">
        <v>57</v>
      </c>
      <c r="I24" s="68">
        <v>4</v>
      </c>
      <c r="J24" s="78">
        <v>1</v>
      </c>
      <c r="K24" s="78">
        <v>5</v>
      </c>
      <c r="L24" s="62"/>
      <c r="M24" s="63"/>
    </row>
    <row r="25" spans="1:13" s="47" customFormat="1" ht="33.75" customHeight="1" x14ac:dyDescent="0.2">
      <c r="A25" s="57">
        <v>3</v>
      </c>
      <c r="B25" s="64">
        <v>77</v>
      </c>
      <c r="C25" s="64" t="s">
        <v>73</v>
      </c>
      <c r="D25" s="64" t="s">
        <v>74</v>
      </c>
      <c r="E25" s="64"/>
      <c r="F25" s="64" t="s">
        <v>28</v>
      </c>
      <c r="G25" s="64" t="s">
        <v>46</v>
      </c>
      <c r="H25" s="60" t="s">
        <v>57</v>
      </c>
      <c r="I25" s="68">
        <v>3</v>
      </c>
      <c r="J25" s="78">
        <v>4</v>
      </c>
      <c r="K25" s="78">
        <v>7</v>
      </c>
      <c r="L25" s="62"/>
      <c r="M25" s="63"/>
    </row>
    <row r="26" spans="1:13" s="47" customFormat="1" ht="33.75" customHeight="1" x14ac:dyDescent="0.2">
      <c r="A26" s="57">
        <v>4</v>
      </c>
      <c r="B26" s="59">
        <v>313</v>
      </c>
      <c r="C26" s="60" t="s">
        <v>71</v>
      </c>
      <c r="D26" s="60" t="s">
        <v>72</v>
      </c>
      <c r="E26" s="60"/>
      <c r="F26" s="60" t="s">
        <v>30</v>
      </c>
      <c r="G26" s="60" t="s">
        <v>46</v>
      </c>
      <c r="H26" s="60" t="s">
        <v>57</v>
      </c>
      <c r="I26" s="61">
        <v>2</v>
      </c>
      <c r="J26" s="79">
        <v>5</v>
      </c>
      <c r="K26" s="78">
        <v>7</v>
      </c>
      <c r="L26" s="62"/>
      <c r="M26" s="63"/>
    </row>
    <row r="27" spans="1:13" s="47" customFormat="1" ht="33.75" customHeight="1" x14ac:dyDescent="0.2">
      <c r="A27" s="57">
        <v>5</v>
      </c>
      <c r="B27" s="64">
        <v>110</v>
      </c>
      <c r="C27" s="64" t="s">
        <v>77</v>
      </c>
      <c r="D27" s="64" t="s">
        <v>78</v>
      </c>
      <c r="E27" s="64"/>
      <c r="F27" s="64" t="s">
        <v>79</v>
      </c>
      <c r="G27" s="64" t="s">
        <v>34</v>
      </c>
      <c r="H27" s="60"/>
      <c r="I27" s="61">
        <v>5</v>
      </c>
      <c r="J27" s="79">
        <v>6</v>
      </c>
      <c r="K27" s="78">
        <v>11</v>
      </c>
      <c r="L27" s="62"/>
      <c r="M27" s="63"/>
    </row>
    <row r="28" spans="1:13" s="47" customFormat="1" ht="33.75" customHeight="1" x14ac:dyDescent="0.2">
      <c r="A28" s="57">
        <v>6</v>
      </c>
      <c r="B28" s="64">
        <v>76</v>
      </c>
      <c r="C28" s="64"/>
      <c r="D28" s="64" t="s">
        <v>80</v>
      </c>
      <c r="E28" s="64"/>
      <c r="F28" s="64" t="s">
        <v>30</v>
      </c>
      <c r="G28" s="64" t="s">
        <v>34</v>
      </c>
      <c r="H28" s="60" t="s">
        <v>60</v>
      </c>
      <c r="I28" s="61">
        <v>6</v>
      </c>
      <c r="J28" s="79">
        <v>9</v>
      </c>
      <c r="K28" s="78">
        <v>15</v>
      </c>
      <c r="L28" s="62"/>
      <c r="M28" s="63"/>
    </row>
    <row r="29" spans="1:13" s="47" customFormat="1" ht="33.75" customHeight="1" x14ac:dyDescent="0.2">
      <c r="A29" s="57">
        <v>7</v>
      </c>
      <c r="B29" s="59">
        <v>43</v>
      </c>
      <c r="C29" s="60" t="s">
        <v>97</v>
      </c>
      <c r="D29" s="60" t="s">
        <v>98</v>
      </c>
      <c r="E29" s="60"/>
      <c r="F29" s="60" t="s">
        <v>28</v>
      </c>
      <c r="G29" s="60" t="s">
        <v>46</v>
      </c>
      <c r="H29" s="60" t="s">
        <v>57</v>
      </c>
      <c r="I29" s="68">
        <v>15</v>
      </c>
      <c r="J29" s="78">
        <v>2</v>
      </c>
      <c r="K29" s="78">
        <v>17</v>
      </c>
      <c r="L29" s="62"/>
      <c r="M29" s="63"/>
    </row>
    <row r="30" spans="1:13" s="47" customFormat="1" ht="33.75" customHeight="1" x14ac:dyDescent="0.2">
      <c r="A30" s="57">
        <v>8</v>
      </c>
      <c r="B30" s="64">
        <v>852</v>
      </c>
      <c r="C30" s="64" t="s">
        <v>86</v>
      </c>
      <c r="D30" s="64" t="s">
        <v>87</v>
      </c>
      <c r="E30" s="64"/>
      <c r="F30" s="64" t="s">
        <v>79</v>
      </c>
      <c r="G30" s="64" t="s">
        <v>34</v>
      </c>
      <c r="H30" s="60" t="s">
        <v>60</v>
      </c>
      <c r="I30" s="61">
        <v>9</v>
      </c>
      <c r="J30" s="79">
        <v>8</v>
      </c>
      <c r="K30" s="78">
        <v>17</v>
      </c>
      <c r="L30" s="62"/>
      <c r="M30" s="63"/>
    </row>
    <row r="31" spans="1:13" s="47" customFormat="1" ht="33.75" customHeight="1" x14ac:dyDescent="0.2">
      <c r="A31" s="57">
        <v>9</v>
      </c>
      <c r="B31" s="64">
        <v>56</v>
      </c>
      <c r="C31" s="64" t="s">
        <v>81</v>
      </c>
      <c r="D31" s="64" t="s">
        <v>82</v>
      </c>
      <c r="E31" s="64"/>
      <c r="F31" s="64" t="s">
        <v>30</v>
      </c>
      <c r="G31" s="64" t="s">
        <v>46</v>
      </c>
      <c r="H31" s="60" t="s">
        <v>57</v>
      </c>
      <c r="I31" s="61">
        <v>7</v>
      </c>
      <c r="J31" s="79">
        <v>10</v>
      </c>
      <c r="K31" s="78">
        <v>17</v>
      </c>
      <c r="L31" s="62"/>
      <c r="M31" s="63"/>
    </row>
    <row r="32" spans="1:13" s="47" customFormat="1" ht="33.75" customHeight="1" x14ac:dyDescent="0.2">
      <c r="A32" s="57">
        <v>10</v>
      </c>
      <c r="B32" s="64">
        <v>65</v>
      </c>
      <c r="C32" s="64" t="s">
        <v>93</v>
      </c>
      <c r="D32" s="64" t="s">
        <v>94</v>
      </c>
      <c r="E32" s="64"/>
      <c r="F32" s="64" t="s">
        <v>30</v>
      </c>
      <c r="G32" s="64" t="s">
        <v>46</v>
      </c>
      <c r="H32" s="60" t="s">
        <v>57</v>
      </c>
      <c r="I32" s="61">
        <v>13</v>
      </c>
      <c r="J32" s="79">
        <v>7</v>
      </c>
      <c r="K32" s="78">
        <v>20</v>
      </c>
      <c r="L32" s="62"/>
      <c r="M32" s="63"/>
    </row>
    <row r="33" spans="1:13" s="47" customFormat="1" ht="33.75" customHeight="1" x14ac:dyDescent="0.2">
      <c r="A33" s="57">
        <v>11</v>
      </c>
      <c r="B33" s="64">
        <v>729</v>
      </c>
      <c r="C33" s="64" t="s">
        <v>89</v>
      </c>
      <c r="D33" s="64" t="s">
        <v>90</v>
      </c>
      <c r="E33" s="64"/>
      <c r="F33" s="64" t="s">
        <v>79</v>
      </c>
      <c r="G33" s="64" t="s">
        <v>34</v>
      </c>
      <c r="H33" s="60" t="s">
        <v>60</v>
      </c>
      <c r="I33" s="61">
        <v>11</v>
      </c>
      <c r="J33" s="79">
        <v>11</v>
      </c>
      <c r="K33" s="78">
        <v>22</v>
      </c>
      <c r="L33" s="62"/>
      <c r="M33" s="63"/>
    </row>
    <row r="34" spans="1:13" s="47" customFormat="1" ht="33.75" customHeight="1" x14ac:dyDescent="0.2">
      <c r="A34" s="57">
        <v>12</v>
      </c>
      <c r="B34" s="64">
        <v>711</v>
      </c>
      <c r="C34" s="64"/>
      <c r="D34" s="64" t="s">
        <v>91</v>
      </c>
      <c r="E34" s="64"/>
      <c r="F34" s="64" t="s">
        <v>127</v>
      </c>
      <c r="G34" s="64" t="s">
        <v>122</v>
      </c>
      <c r="H34" s="60" t="s">
        <v>92</v>
      </c>
      <c r="I34" s="61">
        <v>12</v>
      </c>
      <c r="J34" s="79">
        <v>12</v>
      </c>
      <c r="K34" s="78">
        <v>24</v>
      </c>
      <c r="L34" s="62"/>
      <c r="M34" s="63"/>
    </row>
    <row r="35" spans="1:13" s="47" customFormat="1" ht="33.75" customHeight="1" x14ac:dyDescent="0.2">
      <c r="A35" s="57">
        <v>13</v>
      </c>
      <c r="B35" s="64">
        <v>465</v>
      </c>
      <c r="C35" s="64"/>
      <c r="D35" s="64" t="s">
        <v>88</v>
      </c>
      <c r="E35" s="64"/>
      <c r="F35" s="64" t="s">
        <v>79</v>
      </c>
      <c r="G35" s="64" t="s">
        <v>34</v>
      </c>
      <c r="H35" s="60" t="s">
        <v>60</v>
      </c>
      <c r="I35" s="61">
        <v>10</v>
      </c>
      <c r="J35" s="79">
        <v>15</v>
      </c>
      <c r="K35" s="78">
        <v>25</v>
      </c>
      <c r="L35" s="62"/>
      <c r="M35" s="63"/>
    </row>
    <row r="36" spans="1:13" s="47" customFormat="1" ht="33.75" customHeight="1" x14ac:dyDescent="0.2">
      <c r="A36" s="57">
        <v>14</v>
      </c>
      <c r="B36" s="64">
        <v>666</v>
      </c>
      <c r="C36" s="64" t="s">
        <v>95</v>
      </c>
      <c r="D36" s="64" t="s">
        <v>96</v>
      </c>
      <c r="E36" s="64"/>
      <c r="F36" s="64" t="s">
        <v>79</v>
      </c>
      <c r="G36" s="64" t="s">
        <v>46</v>
      </c>
      <c r="H36" s="60" t="s">
        <v>57</v>
      </c>
      <c r="I36" s="61">
        <v>14</v>
      </c>
      <c r="J36" s="79">
        <v>14</v>
      </c>
      <c r="K36" s="78">
        <v>28</v>
      </c>
      <c r="L36" s="62"/>
      <c r="M36" s="63"/>
    </row>
    <row r="37" spans="1:13" s="47" customFormat="1" ht="33.75" customHeight="1" x14ac:dyDescent="0.2">
      <c r="A37" s="57">
        <v>15</v>
      </c>
      <c r="B37" s="64">
        <v>111</v>
      </c>
      <c r="C37" s="64" t="s">
        <v>101</v>
      </c>
      <c r="D37" s="64" t="s">
        <v>102</v>
      </c>
      <c r="E37" s="64"/>
      <c r="F37" s="64" t="s">
        <v>30</v>
      </c>
      <c r="G37" s="64" t="s">
        <v>123</v>
      </c>
      <c r="H37" s="60" t="s">
        <v>103</v>
      </c>
      <c r="I37" s="61">
        <v>17</v>
      </c>
      <c r="J37" s="79">
        <v>13</v>
      </c>
      <c r="K37" s="78">
        <v>30</v>
      </c>
      <c r="L37" s="62"/>
      <c r="M37" s="63"/>
    </row>
    <row r="38" spans="1:13" s="47" customFormat="1" ht="33.75" customHeight="1" x14ac:dyDescent="0.2">
      <c r="A38" s="57">
        <v>16</v>
      </c>
      <c r="B38" s="64">
        <v>586</v>
      </c>
      <c r="C38" s="64" t="s">
        <v>107</v>
      </c>
      <c r="D38" s="64" t="s">
        <v>108</v>
      </c>
      <c r="E38" s="64"/>
      <c r="F38" s="64" t="s">
        <v>30</v>
      </c>
      <c r="G38" s="64" t="s">
        <v>123</v>
      </c>
      <c r="H38" s="60" t="s">
        <v>106</v>
      </c>
      <c r="I38" s="61">
        <v>19</v>
      </c>
      <c r="J38" s="79">
        <v>17</v>
      </c>
      <c r="K38" s="78">
        <v>36</v>
      </c>
      <c r="L38" s="62"/>
      <c r="M38" s="63"/>
    </row>
    <row r="39" spans="1:13" s="47" customFormat="1" ht="33.75" customHeight="1" x14ac:dyDescent="0.2">
      <c r="A39" s="57">
        <v>17</v>
      </c>
      <c r="B39" s="64">
        <v>851</v>
      </c>
      <c r="C39" s="64" t="s">
        <v>109</v>
      </c>
      <c r="D39" s="64" t="s">
        <v>110</v>
      </c>
      <c r="E39" s="64"/>
      <c r="F39" s="64" t="s">
        <v>79</v>
      </c>
      <c r="G39" s="64" t="s">
        <v>34</v>
      </c>
      <c r="H39" s="60" t="s">
        <v>60</v>
      </c>
      <c r="I39" s="61">
        <v>20</v>
      </c>
      <c r="J39" s="79">
        <v>18</v>
      </c>
      <c r="K39" s="78">
        <v>38</v>
      </c>
      <c r="L39" s="62"/>
      <c r="M39" s="63"/>
    </row>
    <row r="40" spans="1:13" s="47" customFormat="1" ht="33.75" customHeight="1" x14ac:dyDescent="0.2">
      <c r="A40" s="57">
        <v>18</v>
      </c>
      <c r="B40" s="64">
        <v>580</v>
      </c>
      <c r="C40" s="64" t="s">
        <v>104</v>
      </c>
      <c r="D40" s="64" t="s">
        <v>105</v>
      </c>
      <c r="E40" s="64"/>
      <c r="F40" s="64" t="s">
        <v>30</v>
      </c>
      <c r="G40" s="64" t="s">
        <v>123</v>
      </c>
      <c r="H40" s="60" t="s">
        <v>106</v>
      </c>
      <c r="I40" s="61">
        <v>18</v>
      </c>
      <c r="J40" s="79">
        <v>21</v>
      </c>
      <c r="K40" s="78">
        <v>39</v>
      </c>
      <c r="L40" s="62"/>
      <c r="M40" s="63"/>
    </row>
    <row r="41" spans="1:13" s="47" customFormat="1" ht="33.75" customHeight="1" x14ac:dyDescent="0.2">
      <c r="A41" s="57">
        <v>19</v>
      </c>
      <c r="B41" s="64">
        <v>36</v>
      </c>
      <c r="C41" s="64" t="s">
        <v>118</v>
      </c>
      <c r="D41" s="64" t="s">
        <v>119</v>
      </c>
      <c r="E41" s="64"/>
      <c r="F41" s="64" t="s">
        <v>63</v>
      </c>
      <c r="G41" s="64" t="s">
        <v>65</v>
      </c>
      <c r="H41" s="60" t="s">
        <v>120</v>
      </c>
      <c r="I41" s="61">
        <v>24</v>
      </c>
      <c r="J41" s="79">
        <v>16</v>
      </c>
      <c r="K41" s="78">
        <v>40</v>
      </c>
      <c r="L41" s="62"/>
      <c r="M41" s="63"/>
    </row>
    <row r="42" spans="1:13" s="47" customFormat="1" ht="33.75" customHeight="1" x14ac:dyDescent="0.2">
      <c r="A42" s="57">
        <v>20</v>
      </c>
      <c r="B42" s="64">
        <v>164</v>
      </c>
      <c r="C42" s="64" t="s">
        <v>111</v>
      </c>
      <c r="D42" s="64" t="s">
        <v>112</v>
      </c>
      <c r="E42" s="64"/>
      <c r="F42" s="64" t="s">
        <v>63</v>
      </c>
      <c r="G42" s="64" t="s">
        <v>123</v>
      </c>
      <c r="H42" s="60" t="s">
        <v>106</v>
      </c>
      <c r="I42" s="61">
        <v>21</v>
      </c>
      <c r="J42" s="79">
        <v>20</v>
      </c>
      <c r="K42" s="78">
        <v>41</v>
      </c>
      <c r="L42" s="62"/>
      <c r="M42" s="63"/>
    </row>
    <row r="43" spans="1:13" s="47" customFormat="1" ht="33.75" customHeight="1" x14ac:dyDescent="0.2">
      <c r="A43" s="57">
        <v>21</v>
      </c>
      <c r="B43" s="64">
        <v>53</v>
      </c>
      <c r="C43" s="64" t="s">
        <v>116</v>
      </c>
      <c r="D43" s="64" t="s">
        <v>117</v>
      </c>
      <c r="E43" s="64"/>
      <c r="F43" s="64" t="s">
        <v>63</v>
      </c>
      <c r="G43" s="64" t="s">
        <v>46</v>
      </c>
      <c r="H43" s="60" t="s">
        <v>57</v>
      </c>
      <c r="I43" s="61">
        <v>23</v>
      </c>
      <c r="J43" s="79">
        <v>19</v>
      </c>
      <c r="K43" s="78">
        <v>42</v>
      </c>
      <c r="L43" s="62"/>
      <c r="M43" s="63"/>
    </row>
    <row r="44" spans="1:13" s="47" customFormat="1" ht="33.75" customHeight="1" x14ac:dyDescent="0.2">
      <c r="A44" s="57">
        <v>22</v>
      </c>
      <c r="B44" s="64">
        <v>182</v>
      </c>
      <c r="C44" s="64" t="s">
        <v>113</v>
      </c>
      <c r="D44" s="64" t="s">
        <v>114</v>
      </c>
      <c r="E44" s="64"/>
      <c r="F44" s="64" t="s">
        <v>64</v>
      </c>
      <c r="G44" s="64" t="s">
        <v>126</v>
      </c>
      <c r="H44" s="60" t="s">
        <v>115</v>
      </c>
      <c r="I44" s="61">
        <v>22</v>
      </c>
      <c r="J44" s="61">
        <v>22</v>
      </c>
      <c r="K44" s="68">
        <v>44</v>
      </c>
      <c r="L44" s="75"/>
      <c r="M44" s="63"/>
    </row>
    <row r="45" spans="1:13" s="47" customFormat="1" ht="33.75" customHeight="1" x14ac:dyDescent="0.2">
      <c r="A45" s="57">
        <v>23</v>
      </c>
      <c r="B45" s="64">
        <v>184</v>
      </c>
      <c r="C45" s="64" t="s">
        <v>83</v>
      </c>
      <c r="D45" s="64" t="s">
        <v>84</v>
      </c>
      <c r="E45" s="64"/>
      <c r="F45" s="64" t="s">
        <v>64</v>
      </c>
      <c r="G45" s="64" t="s">
        <v>124</v>
      </c>
      <c r="H45" s="60" t="s">
        <v>85</v>
      </c>
      <c r="I45" s="61">
        <v>8</v>
      </c>
      <c r="J45" s="61"/>
      <c r="K45" s="74"/>
      <c r="L45" s="75"/>
      <c r="M45" s="63"/>
    </row>
    <row r="46" spans="1:13" s="47" customFormat="1" ht="33.75" customHeight="1" x14ac:dyDescent="0.2">
      <c r="A46" s="57">
        <v>24</v>
      </c>
      <c r="B46" s="64">
        <v>41</v>
      </c>
      <c r="C46" s="64" t="s">
        <v>99</v>
      </c>
      <c r="D46" s="64" t="s">
        <v>100</v>
      </c>
      <c r="E46" s="64"/>
      <c r="F46" s="64" t="s">
        <v>28</v>
      </c>
      <c r="G46" s="64" t="s">
        <v>46</v>
      </c>
      <c r="H46" s="60" t="s">
        <v>57</v>
      </c>
      <c r="I46" s="61">
        <v>16</v>
      </c>
      <c r="J46" s="61"/>
      <c r="K46" s="74"/>
      <c r="L46" s="75"/>
      <c r="M46" s="63"/>
    </row>
    <row r="47" spans="1:13" ht="33.75" customHeight="1" thickBot="1" x14ac:dyDescent="0.25">
      <c r="A47" s="58">
        <v>25</v>
      </c>
      <c r="B47" s="65">
        <v>3</v>
      </c>
      <c r="C47" s="65"/>
      <c r="D47" s="65" t="s">
        <v>121</v>
      </c>
      <c r="E47" s="65"/>
      <c r="F47" s="65" t="s">
        <v>79</v>
      </c>
      <c r="G47" s="65" t="s">
        <v>46</v>
      </c>
      <c r="H47" s="66" t="s">
        <v>57</v>
      </c>
      <c r="I47" s="67">
        <v>25</v>
      </c>
      <c r="J47" s="80"/>
      <c r="K47" s="80"/>
      <c r="L47" s="76"/>
      <c r="M47" s="77"/>
    </row>
    <row r="48" spans="1:13" ht="7.5" customHeight="1" thickTop="1" thickBot="1" x14ac:dyDescent="0.25">
      <c r="A48" s="23"/>
      <c r="B48" s="24"/>
      <c r="C48" s="24"/>
      <c r="D48" s="25"/>
      <c r="E48" s="26"/>
      <c r="F48" s="27"/>
      <c r="G48" s="26"/>
      <c r="H48" s="26"/>
      <c r="I48" s="28"/>
      <c r="J48" s="28"/>
      <c r="K48" s="28"/>
      <c r="L48" s="28"/>
      <c r="M48" s="28"/>
    </row>
    <row r="49" spans="1:13" ht="15.75" thickTop="1" x14ac:dyDescent="0.2">
      <c r="A49" s="123" t="s">
        <v>5</v>
      </c>
      <c r="B49" s="86"/>
      <c r="C49" s="86"/>
      <c r="D49" s="86"/>
      <c r="E49" s="39"/>
      <c r="F49" s="39"/>
      <c r="G49" s="39"/>
      <c r="H49" s="39"/>
      <c r="I49" s="86" t="s">
        <v>6</v>
      </c>
      <c r="J49" s="86"/>
      <c r="K49" s="86"/>
      <c r="L49" s="86"/>
      <c r="M49" s="87"/>
    </row>
    <row r="50" spans="1:13" x14ac:dyDescent="0.2">
      <c r="A50" s="110" t="s">
        <v>62</v>
      </c>
      <c r="B50" s="111"/>
      <c r="C50" s="111"/>
      <c r="D50" s="112"/>
      <c r="E50" s="36"/>
      <c r="F50" s="36"/>
      <c r="G50" s="46"/>
      <c r="I50" s="50" t="s">
        <v>29</v>
      </c>
      <c r="J50" s="29">
        <v>6</v>
      </c>
      <c r="K50" s="70"/>
      <c r="L50" s="50" t="s">
        <v>27</v>
      </c>
      <c r="M50" s="1">
        <f>COUNTIF(F23:F47,"ЗМС")</f>
        <v>0</v>
      </c>
    </row>
    <row r="51" spans="1:13" x14ac:dyDescent="0.2">
      <c r="A51" s="110" t="s">
        <v>47</v>
      </c>
      <c r="B51" s="111"/>
      <c r="C51" s="111"/>
      <c r="D51" s="112"/>
      <c r="E51" s="55"/>
      <c r="F51" s="55"/>
      <c r="G51" s="49"/>
      <c r="I51" s="50" t="s">
        <v>22</v>
      </c>
      <c r="J51" s="41">
        <f>J53+J54+J55+J56</f>
        <v>25</v>
      </c>
      <c r="K51" s="71"/>
      <c r="L51" s="50" t="s">
        <v>20</v>
      </c>
      <c r="M51" s="1">
        <f>COUNTIF(F23:F47,"МСМК")</f>
        <v>0</v>
      </c>
    </row>
    <row r="52" spans="1:13" x14ac:dyDescent="0.2">
      <c r="A52" s="110" t="s">
        <v>61</v>
      </c>
      <c r="B52" s="111"/>
      <c r="C52" s="111"/>
      <c r="D52" s="112"/>
      <c r="E52" s="55"/>
      <c r="F52" s="55"/>
      <c r="G52" s="49"/>
      <c r="I52" s="50" t="s">
        <v>23</v>
      </c>
      <c r="J52" s="29">
        <f>SUM(J53,J54,J55)</f>
        <v>25</v>
      </c>
      <c r="K52" s="71"/>
      <c r="L52" s="50" t="s">
        <v>21</v>
      </c>
      <c r="M52" s="1">
        <f>COUNTIF(F23:F47,"МС")</f>
        <v>0</v>
      </c>
    </row>
    <row r="53" spans="1:13" x14ac:dyDescent="0.2">
      <c r="A53" s="110" t="s">
        <v>48</v>
      </c>
      <c r="B53" s="111"/>
      <c r="C53" s="111"/>
      <c r="D53" s="112"/>
      <c r="E53" s="55"/>
      <c r="F53" s="55"/>
      <c r="G53" s="49"/>
      <c r="I53" s="50" t="s">
        <v>24</v>
      </c>
      <c r="J53" s="41">
        <f>COUNT(A23:A47)</f>
        <v>25</v>
      </c>
      <c r="K53" s="71"/>
      <c r="L53" s="50" t="s">
        <v>28</v>
      </c>
      <c r="M53" s="1">
        <f>COUNTIF(F23:F47,"КМС")</f>
        <v>5</v>
      </c>
    </row>
    <row r="54" spans="1:13" x14ac:dyDescent="0.2">
      <c r="A54" s="51"/>
      <c r="B54" s="14"/>
      <c r="C54" s="52"/>
      <c r="D54" s="29"/>
      <c r="E54" s="55"/>
      <c r="F54" s="55"/>
      <c r="G54" s="49"/>
      <c r="I54" s="50" t="s">
        <v>25</v>
      </c>
      <c r="J54" s="41">
        <f>COUNTIF(A23:A47,"НФ")</f>
        <v>0</v>
      </c>
      <c r="K54" s="71"/>
      <c r="L54" s="50" t="s">
        <v>30</v>
      </c>
      <c r="M54" s="1">
        <f>COUNTIF(F23:F47,"1 СР")</f>
        <v>7</v>
      </c>
    </row>
    <row r="55" spans="1:13" x14ac:dyDescent="0.2">
      <c r="A55" s="40"/>
      <c r="B55" s="15"/>
      <c r="C55" s="15"/>
      <c r="D55" s="29"/>
      <c r="E55" s="55"/>
      <c r="F55" s="55"/>
      <c r="G55" s="49"/>
      <c r="I55" s="50" t="s">
        <v>32</v>
      </c>
      <c r="J55" s="41">
        <f>COUNTIF(A23:A47,"ДСКВ")</f>
        <v>0</v>
      </c>
      <c r="K55" s="71"/>
      <c r="L55" s="50" t="s">
        <v>64</v>
      </c>
      <c r="M55" s="1">
        <f>COUNTIF(F23:F47,"2 СР")</f>
        <v>2</v>
      </c>
    </row>
    <row r="56" spans="1:13" x14ac:dyDescent="0.2">
      <c r="A56" s="53"/>
      <c r="B56" s="14"/>
      <c r="C56" s="14"/>
      <c r="D56" s="29"/>
      <c r="E56" s="55"/>
      <c r="F56" s="55"/>
      <c r="G56" s="73"/>
      <c r="I56" s="50" t="s">
        <v>26</v>
      </c>
      <c r="J56" s="41">
        <f>COUNTIF(A23:A47,"НС")</f>
        <v>0</v>
      </c>
      <c r="K56" s="72"/>
      <c r="L56" s="50" t="s">
        <v>63</v>
      </c>
      <c r="M56" s="1">
        <f>COUNTIF(F23:F47,"3 СР")</f>
        <v>3</v>
      </c>
    </row>
    <row r="57" spans="1:13" ht="5.25" customHeight="1" x14ac:dyDescent="0.2">
      <c r="A57" s="31"/>
      <c r="B57" s="32"/>
      <c r="C57" s="32"/>
      <c r="D57" s="32"/>
      <c r="E57" s="32"/>
      <c r="F57" s="32"/>
      <c r="G57" s="15"/>
      <c r="H57" s="15"/>
      <c r="I57" s="33"/>
      <c r="J57" s="34"/>
      <c r="K57" s="34"/>
      <c r="L57" s="34"/>
      <c r="M57" s="30"/>
    </row>
    <row r="58" spans="1:13" ht="15.75" x14ac:dyDescent="0.2">
      <c r="A58" s="113" t="s">
        <v>3</v>
      </c>
      <c r="B58" s="114"/>
      <c r="C58" s="114"/>
      <c r="D58" s="114"/>
      <c r="E58" s="114" t="s">
        <v>11</v>
      </c>
      <c r="F58" s="114"/>
      <c r="G58" s="114"/>
      <c r="H58" s="114" t="s">
        <v>4</v>
      </c>
      <c r="I58" s="114"/>
      <c r="J58" s="114" t="s">
        <v>49</v>
      </c>
      <c r="K58" s="114"/>
      <c r="L58" s="114"/>
      <c r="M58" s="132"/>
    </row>
    <row r="59" spans="1:13" x14ac:dyDescent="0.2">
      <c r="A59" s="133"/>
      <c r="B59" s="134"/>
      <c r="C59" s="134"/>
      <c r="D59" s="134"/>
      <c r="E59" s="134"/>
      <c r="F59" s="134"/>
      <c r="G59" s="134"/>
      <c r="H59" s="134"/>
      <c r="I59" s="134"/>
      <c r="J59" s="138"/>
      <c r="K59" s="138"/>
      <c r="L59" s="138"/>
      <c r="M59" s="135"/>
    </row>
    <row r="60" spans="1:13" x14ac:dyDescent="0.2">
      <c r="A60" s="54"/>
      <c r="D60" s="55"/>
      <c r="E60" s="55"/>
      <c r="F60" s="55"/>
      <c r="G60" s="55"/>
      <c r="H60" s="55"/>
      <c r="I60" s="55"/>
      <c r="J60" s="55"/>
      <c r="K60" s="69"/>
      <c r="L60" s="69"/>
      <c r="M60" s="56"/>
    </row>
    <row r="61" spans="1:13" x14ac:dyDescent="0.2">
      <c r="A61" s="54"/>
      <c r="D61" s="55"/>
      <c r="E61" s="55"/>
      <c r="F61" s="55"/>
      <c r="G61" s="55"/>
      <c r="H61" s="55"/>
      <c r="I61" s="55"/>
      <c r="J61" s="55"/>
      <c r="K61" s="69"/>
      <c r="L61" s="69"/>
      <c r="M61" s="56"/>
    </row>
    <row r="62" spans="1:13" x14ac:dyDescent="0.2">
      <c r="A62" s="54"/>
      <c r="D62" s="55"/>
      <c r="E62" s="55"/>
      <c r="F62" s="55"/>
      <c r="G62" s="55"/>
      <c r="H62" s="55"/>
      <c r="I62" s="55"/>
      <c r="J62" s="55"/>
      <c r="K62" s="69"/>
      <c r="L62" s="69"/>
      <c r="M62" s="56"/>
    </row>
    <row r="63" spans="1:13" x14ac:dyDescent="0.2">
      <c r="A63" s="54"/>
      <c r="D63" s="55"/>
      <c r="E63" s="55"/>
      <c r="F63" s="55"/>
      <c r="G63" s="55"/>
      <c r="H63" s="55"/>
      <c r="I63" s="55"/>
      <c r="J63" s="55"/>
      <c r="K63" s="69"/>
      <c r="L63" s="69"/>
      <c r="M63" s="56"/>
    </row>
    <row r="64" spans="1:13" x14ac:dyDescent="0.2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5"/>
    </row>
    <row r="65" spans="1:13" x14ac:dyDescent="0.2">
      <c r="A65" s="133"/>
      <c r="B65" s="134"/>
      <c r="C65" s="134"/>
      <c r="D65" s="134"/>
      <c r="E65" s="134"/>
      <c r="F65" s="134"/>
      <c r="G65" s="134"/>
      <c r="H65" s="134"/>
      <c r="I65" s="134"/>
      <c r="J65" s="136"/>
      <c r="K65" s="136"/>
      <c r="L65" s="136"/>
      <c r="M65" s="137"/>
    </row>
    <row r="66" spans="1:13" ht="16.5" thickBot="1" x14ac:dyDescent="0.25">
      <c r="A66" s="129"/>
      <c r="B66" s="130"/>
      <c r="C66" s="130"/>
      <c r="D66" s="130"/>
      <c r="E66" s="130" t="str">
        <f>H17</f>
        <v>БОЧАНОВ В.А. (ВК., Г. ОМСК)</v>
      </c>
      <c r="F66" s="130"/>
      <c r="G66" s="130"/>
      <c r="H66" s="130" t="str">
        <f>H18</f>
        <v>ГРИГОРЬЕВА Л.Ю. (ВК., Г. ПЕНЗА)</v>
      </c>
      <c r="I66" s="130"/>
      <c r="J66" s="130" t="str">
        <f>H19</f>
        <v>КОЧЕТКОВ Д.А. (ВК., Г. САРАНСК)</v>
      </c>
      <c r="K66" s="130"/>
      <c r="L66" s="130"/>
      <c r="M66" s="131"/>
    </row>
    <row r="67" spans="1:13" ht="13.5" thickTop="1" x14ac:dyDescent="0.2"/>
  </sheetData>
  <sortState xmlns:xlrd2="http://schemas.microsoft.com/office/spreadsheetml/2017/richdata2" ref="A23:M44">
    <sortCondition ref="K23:K44"/>
    <sortCondition ref="J23:J44"/>
  </sortState>
  <mergeCells count="53">
    <mergeCell ref="A66:D66"/>
    <mergeCell ref="E66:G66"/>
    <mergeCell ref="H66:I66"/>
    <mergeCell ref="J66:M66"/>
    <mergeCell ref="J58:M58"/>
    <mergeCell ref="A64:E64"/>
    <mergeCell ref="F64:M64"/>
    <mergeCell ref="A65:E65"/>
    <mergeCell ref="F65:M65"/>
    <mergeCell ref="A59:E59"/>
    <mergeCell ref="F59:M59"/>
    <mergeCell ref="M21:M22"/>
    <mergeCell ref="A49:D49"/>
    <mergeCell ref="A50:D50"/>
    <mergeCell ref="A51:D51"/>
    <mergeCell ref="A52:D52"/>
    <mergeCell ref="E21:E22"/>
    <mergeCell ref="F21:F22"/>
    <mergeCell ref="G21:G22"/>
    <mergeCell ref="H21:H22"/>
    <mergeCell ref="L21:L22"/>
    <mergeCell ref="A53:D53"/>
    <mergeCell ref="A58:D58"/>
    <mergeCell ref="E58:G58"/>
    <mergeCell ref="H58:I58"/>
    <mergeCell ref="A18:D18"/>
    <mergeCell ref="A19:D19"/>
    <mergeCell ref="A21:A22"/>
    <mergeCell ref="B21:B22"/>
    <mergeCell ref="C21:C22"/>
    <mergeCell ref="D21:D22"/>
    <mergeCell ref="A13:E13"/>
    <mergeCell ref="A14:E14"/>
    <mergeCell ref="A15:H15"/>
    <mergeCell ref="I15:M15"/>
    <mergeCell ref="A16:D16"/>
    <mergeCell ref="I16:M16"/>
    <mergeCell ref="A6:M6"/>
    <mergeCell ref="I21:J21"/>
    <mergeCell ref="K21:K22"/>
    <mergeCell ref="I49:M49"/>
    <mergeCell ref="A1:M1"/>
    <mergeCell ref="A2:M2"/>
    <mergeCell ref="A3:M3"/>
    <mergeCell ref="A4:M4"/>
    <mergeCell ref="A5:M5"/>
    <mergeCell ref="A17:D17"/>
    <mergeCell ref="I17:M17"/>
    <mergeCell ref="A7:M7"/>
    <mergeCell ref="A8:M8"/>
    <mergeCell ref="A9:M9"/>
    <mergeCell ref="A10:M10"/>
    <mergeCell ref="A11:M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03.04 ВС ю-ши 15-16 Классик</vt:lpstr>
      <vt:lpstr>'03.04 ВС ю-ши 15-16 Классик'!Заголовки_для_печати</vt:lpstr>
      <vt:lpstr>'03.04 ВС ю-ши 15-16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2021-04-09T14:07:20Z</cp:lastPrinted>
  <dcterms:created xsi:type="dcterms:W3CDTF">1996-10-08T23:32:33Z</dcterms:created>
  <dcterms:modified xsi:type="dcterms:W3CDTF">2021-04-22T10:42:58Z</dcterms:modified>
</cp:coreProperties>
</file>