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352A0404-7F7E-41FE-A954-83033383D971}" xr6:coauthVersionLast="47" xr6:coauthVersionMax="47" xr10:uidLastSave="{00000000-0000-0000-0000-000000000000}"/>
  <bookViews>
    <workbookView xWindow="-110" yWindow="-110" windowWidth="19420" windowHeight="10420" xr2:uid="{ECB0B0B0-5962-48F1-A423-09AA8AF76EFE}"/>
  </bookViews>
  <sheets>
    <sheet name="ПР ПГ юниорки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G80" i="1"/>
  <c r="D80" i="1"/>
  <c r="J74" i="1"/>
  <c r="G74" i="1"/>
  <c r="D74" i="1"/>
  <c r="A74" i="1"/>
  <c r="G62" i="1"/>
  <c r="F62" i="1"/>
  <c r="E62" i="1"/>
  <c r="D62" i="1"/>
  <c r="C62" i="1"/>
  <c r="J61" i="1"/>
  <c r="I61" i="1"/>
  <c r="G61" i="1"/>
  <c r="F61" i="1"/>
  <c r="E61" i="1"/>
  <c r="D61" i="1"/>
  <c r="C61" i="1"/>
  <c r="G60" i="1"/>
  <c r="F60" i="1"/>
  <c r="E60" i="1"/>
  <c r="D60" i="1"/>
  <c r="C60" i="1"/>
  <c r="J59" i="1"/>
  <c r="I59" i="1"/>
  <c r="G59" i="1"/>
  <c r="F59" i="1"/>
  <c r="E59" i="1"/>
  <c r="D59" i="1"/>
  <c r="C59" i="1"/>
  <c r="G58" i="1"/>
  <c r="F58" i="1"/>
  <c r="E58" i="1"/>
  <c r="D58" i="1"/>
  <c r="C58" i="1"/>
  <c r="J57" i="1"/>
  <c r="I57" i="1"/>
  <c r="G57" i="1"/>
  <c r="F57" i="1"/>
  <c r="E57" i="1"/>
  <c r="D57" i="1"/>
  <c r="C57" i="1"/>
  <c r="G56" i="1"/>
  <c r="F56" i="1"/>
  <c r="E56" i="1"/>
  <c r="D56" i="1"/>
  <c r="C56" i="1"/>
  <c r="J55" i="1"/>
  <c r="I55" i="1"/>
  <c r="G55" i="1"/>
  <c r="F55" i="1"/>
  <c r="E55" i="1"/>
  <c r="D55" i="1"/>
  <c r="C55" i="1"/>
  <c r="G54" i="1"/>
  <c r="F54" i="1"/>
  <c r="E54" i="1"/>
  <c r="D54" i="1"/>
  <c r="C54" i="1"/>
  <c r="J53" i="1"/>
  <c r="I53" i="1"/>
  <c r="G53" i="1"/>
  <c r="F53" i="1"/>
  <c r="E53" i="1"/>
  <c r="D53" i="1"/>
  <c r="C53" i="1"/>
  <c r="G52" i="1"/>
  <c r="F52" i="1"/>
  <c r="E52" i="1"/>
  <c r="D52" i="1"/>
  <c r="C52" i="1"/>
  <c r="J51" i="1"/>
  <c r="I51" i="1"/>
  <c r="G51" i="1"/>
  <c r="F51" i="1"/>
  <c r="E51" i="1"/>
  <c r="D51" i="1"/>
  <c r="C51" i="1"/>
  <c r="G50" i="1"/>
  <c r="F50" i="1"/>
  <c r="E50" i="1"/>
  <c r="D50" i="1"/>
  <c r="C50" i="1"/>
  <c r="J49" i="1"/>
  <c r="I49" i="1"/>
  <c r="G49" i="1"/>
  <c r="F49" i="1"/>
  <c r="E49" i="1"/>
  <c r="D49" i="1"/>
  <c r="C49" i="1"/>
  <c r="G48" i="1"/>
  <c r="F48" i="1"/>
  <c r="E48" i="1"/>
  <c r="D48" i="1"/>
  <c r="C48" i="1"/>
  <c r="J47" i="1"/>
  <c r="I47" i="1"/>
  <c r="G47" i="1"/>
  <c r="F47" i="1"/>
  <c r="E47" i="1"/>
  <c r="D47" i="1"/>
  <c r="C47" i="1"/>
  <c r="G46" i="1"/>
  <c r="F46" i="1"/>
  <c r="E46" i="1"/>
  <c r="D46" i="1"/>
  <c r="C46" i="1"/>
  <c r="J45" i="1"/>
  <c r="I45" i="1"/>
  <c r="G45" i="1"/>
  <c r="F45" i="1"/>
  <c r="E45" i="1"/>
  <c r="D45" i="1"/>
  <c r="C45" i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 a="1"/>
  <c r="G23" i="1" s="1"/>
  <c r="F23" i="1" a="1"/>
  <c r="F23" i="1" s="1"/>
  <c r="E23" i="1"/>
  <c r="E23" i="1" a="1"/>
  <c r="D23" i="1"/>
  <c r="D23" i="1" a="1"/>
  <c r="C23" i="1" a="1"/>
  <c r="C23" i="1" s="1"/>
  <c r="L66" i="1" l="1"/>
  <c r="L71" i="1"/>
  <c r="L69" i="1"/>
  <c r="L68" i="1"/>
  <c r="L65" i="1"/>
  <c r="L70" i="1"/>
  <c r="L6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<sst xmlns="http://schemas.openxmlformats.org/spreadsheetml/2006/main" count="67" uniqueCount="64">
  <si>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</si>
  <si>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</si>
  <si>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</si>
  <si>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</si>
  <si>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</si>
  <si>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 xml:space="preserve"> ПЕРВЕНСТВО РОССИИ</t>
  </si>
  <si>
    <t>по велосипедному спорту</t>
  </si>
  <si>
    <t>ИТОГОВЫЙ ПРОТОКОЛ</t>
  </si>
  <si>
    <t>шоссе - парная гонка 25 км</t>
  </si>
  <si>
    <t>Юниорки 17-18 лет</t>
  </si>
  <si>
    <t>МЕСТО ПРОВЕДЕНИЯ: г. Уфа</t>
  </si>
  <si>
    <t xml:space="preserve">НАЧАЛО ГОНКИ: 09ч 30м </t>
  </si>
  <si>
    <t>№ ВРВС: 0080681811Я</t>
  </si>
  <si>
    <t>ДАТА ПРОВЕДЕНИЯ: 9 августа 2025г.</t>
  </si>
  <si>
    <t>ОКОНЧАНИЕ ГОНКИ: 10ч 30м</t>
  </si>
  <si>
    <t>№ ЕКП 2025: 2008020022030420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</si>
  <si>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</si>
  <si>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</si>
  <si>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</si>
  <si>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</si>
  <si>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</si>
  <si>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</si>
  <si>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 (м):</t>
  </si>
  <si>
    <t>ГЛАВНЫЙ СЕКРЕТАРЬ:</t>
  </si>
  <si>
    <t>Сафронова А.Е. (1 КАТ., г. Самара)</t>
  </si>
  <si>
    <t>СУММА ПОЛОЖИТЕЛЬНЫХ ПЕРЕПАДОВ ВЫСОТЫ НА ДИСТАНЦИИ (ТС) (м):</t>
  </si>
  <si>
    <t>СУДЬЯ НА ФИНИШЕ:</t>
  </si>
  <si>
    <t>Бахтина Т.Н. (ВК, г. Санкт-Петербург)</t>
  </si>
  <si>
    <t>ДИСТАНЦИЯ (км): ДЛИНА КРУГА/КРУГОВ</t>
  </si>
  <si>
    <t>12,5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</si>
  <si>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</si>
  <si>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</si>
  <si>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</si>
  <si>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</si>
  <si>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</si>
  <si>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</si>
  <si>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</si>
  <si>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</si>
  <si>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</si>
  <si>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</si>
  <si>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</si>
  <si>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</si>
  <si>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ВК</t>
  </si>
  <si>
    <t>ПОГОДНЫЕ УСЛОВИЯ</t>
  </si>
  <si>
    <t>СТАТИСТИКА ГОНКИ</t>
  </si>
  <si>
    <t>Температура: +19/+21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</si>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</sst>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mm:ss.00"/>
    <numFmt numFmtId="166" formatCode="[h]:mm:ss;@"/>
    <numFmt numFmtId="167" formatCode="yyyy"/>
  </numFmts>
  <fonts count="19" x14ac:knownFonts="1">
    <font>
      <sz val="10"/>
      <name val="Arial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6" tint="0.3999755851924192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2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166" fontId="14" fillId="0" borderId="0" xfId="3" applyNumberFormat="1" applyFont="1"/>
    <xf numFmtId="0" fontId="15" fillId="0" borderId="0" xfId="3" applyFont="1"/>
    <xf numFmtId="0" fontId="7" fillId="0" borderId="0" xfId="3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6" fillId="0" borderId="0" xfId="4" applyFont="1" applyAlignment="1">
      <alignment vertical="center" wrapText="1"/>
    </xf>
    <xf numFmtId="14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2" fontId="13" fillId="0" borderId="0" xfId="1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2" fontId="13" fillId="0" borderId="0" xfId="3" applyNumberFormat="1" applyFont="1" applyAlignment="1">
      <alignment vertical="center"/>
    </xf>
    <xf numFmtId="49" fontId="13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</cellXfs>
  <cellStyles count="5">
    <cellStyle name="Обычный" xfId="0" builtinId="0"/>
    <cellStyle name="Обычный 2 2" xfId="1" xr:uid="{1F1D3FB2-935E-4719-B530-33044BB6F8BB}"/>
    <cellStyle name="Обычный 5" xfId="3" xr:uid="{D8822DE5-2BC8-4F9A-A6D4-3CEBEEDEAC54}"/>
    <cellStyle name="Обычный_ID4938_RS_1" xfId="4" xr:uid="{2435856D-83EC-4162-8C2F-7268EFB648D6}"/>
    <cellStyle name="Обычный_Стартовый протокол Смирнов_20101106_Results" xfId="2" xr:uid="{E8A81DD1-F367-4B17-BE68-05CD3AA9CAD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808692</xdr:colOff>
      <xdr:row>0</xdr:row>
      <xdr:rowOff>174438</xdr:rowOff>
    </xdr:from>
    <xdr:to>
      <xdr:col>11</xdr:col>
      <xdr:colOff>287619</xdr:colOff>
      <xdr:row>3</xdr:row>
      <xdr:rowOff>37352</xdr:rowOff>
    </xdr:to>
    <xdr:pic>
      <xdr:nvPicPr>
        <xdr:cNvPr id="2" name="Рисунок 3" descr="C:\Users\Лена\Downloads\Pobeda80_logo_main.png">
          <a:extLst>
            <a:ext uri="{FF2B5EF4-FFF2-40B4-BE49-F238E27FC236}">
              <a16:creationId xmlns:a16="http://schemas.microsoft.com/office/drawing/2014/main" id="{8C2C419B-D9A6-468C-8DEB-40239FA5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792" y="174438"/>
          <a:ext cx="418727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3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910F5A2C-E695-4699-803F-CEAD99F8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457200</xdr:colOff>
      <xdr:row>2</xdr:row>
      <xdr:rowOff>254000</xdr:rowOff>
    </xdr:to>
    <xdr:pic>
      <xdr:nvPicPr>
        <xdr:cNvPr id="4" name="Рисунок 8" descr="Файл:Логотип ФВСР.svg">
          <a:extLst>
            <a:ext uri="{FF2B5EF4-FFF2-40B4-BE49-F238E27FC236}">
              <a16:creationId xmlns:a16="http://schemas.microsoft.com/office/drawing/2014/main" id="{99297D96-7C82-42E2-ABF7-DC6A5F16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032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1EEA243-CC8F-4827-9133-7B16B6ED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97303" y="235324"/>
          <a:ext cx="569859" cy="576182"/>
        </a:xfrm>
        <a:prstGeom prst="rect">
          <a:avLst/>
        </a:prstGeom>
      </xdr:spPr>
    </xdr:pic>
    <xdr:clientData/>
  </xdr:twoCellAnchor>
  <xdr:twoCellAnchor editAs="oneCell">
    <xdr:from>
      <xdr:col>10</xdr:col>
      <xdr:colOff>808692</xdr:colOff>
      <xdr:row>0</xdr:row>
      <xdr:rowOff>174438</xdr:rowOff>
    </xdr:from>
    <xdr:to>
      <xdr:col>11</xdr:col>
      <xdr:colOff>287619</xdr:colOff>
      <xdr:row>3</xdr:row>
      <xdr:rowOff>37352</xdr:rowOff>
    </xdr:to>
    <xdr:pic>
      <xdr:nvPicPr>
        <xdr:cNvPr id="6" name="Рисунок 3" descr="C:\Users\Лена\Downloads\Pobeda80_logo_main.png">
          <a:extLst>
            <a:ext uri="{FF2B5EF4-FFF2-40B4-BE49-F238E27FC236}">
              <a16:creationId xmlns:a16="http://schemas.microsoft.com/office/drawing/2014/main" id="{BFC48AFF-5F87-47C2-9D9A-70F07DAF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792" y="174438"/>
          <a:ext cx="418727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7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8C0BF9B2-C57E-479D-AF02-73E9CD6B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457200</xdr:colOff>
      <xdr:row>2</xdr:row>
      <xdr:rowOff>254000</xdr:rowOff>
    </xdr:to>
    <xdr:pic>
      <xdr:nvPicPr>
        <xdr:cNvPr id="8" name="Рисунок 8" descr="Файл:Логотип ФВСР.svg">
          <a:extLst>
            <a:ext uri="{FF2B5EF4-FFF2-40B4-BE49-F238E27FC236}">
              <a16:creationId xmlns:a16="http://schemas.microsoft.com/office/drawing/2014/main" id="{0B00C154-2B1B-4B3A-A53B-DEEE395A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032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D0E0568-5BF0-4DD8-B675-B1A8D483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97303" y="235324"/>
          <a:ext cx="569859" cy="576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5;&#1060;&#1054;%2016-18%20&#1084;&#1072;&#1103;%202025\&#1055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 (юн)"/>
      <sheetName val="ИГ (дев)"/>
      <sheetName val="ИГ (юр)"/>
      <sheetName val="ИГ (юк)"/>
      <sheetName val="ИГ (андер)"/>
      <sheetName val="ИГ (андер2)"/>
      <sheetName val="ГГ (юн)"/>
      <sheetName val="ГГ (дев)"/>
      <sheetName val="ГГ (юр)"/>
      <sheetName val="ГГ (юк)"/>
      <sheetName val="ГГ (андер)"/>
      <sheetName val="ГГ (андер2)"/>
      <sheetName val="ПГ (юн)"/>
      <sheetName val="ПГ (дев)"/>
      <sheetName val="ПГ (юр)"/>
      <sheetName val="ПГ (юк)"/>
      <sheetName val="ПГ (андер)"/>
      <sheetName val="ПГ (андер2)"/>
      <sheetName val="стартовый 16.05.2025"/>
      <sheetName val="стартовый 18.05.2025"/>
      <sheetName val="Сп-к уч-ов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11</v>
          </cell>
          <cell r="B1">
            <v>10140708483</v>
          </cell>
          <cell r="C1" t="str">
            <v>КРУГЛОВА Юлия Александровна</v>
          </cell>
          <cell r="D1">
            <v>39459</v>
          </cell>
          <cell r="E1" t="str">
            <v>КМС</v>
          </cell>
          <cell r="F1" t="str">
            <v>Республика Башкортостан</v>
          </cell>
        </row>
        <row r="2">
          <cell r="A2">
            <v>12</v>
          </cell>
          <cell r="B2">
            <v>10140709800</v>
          </cell>
          <cell r="C2" t="str">
            <v>МИРОНОВА Алёна Евгеньевна</v>
          </cell>
          <cell r="D2">
            <v>39763</v>
          </cell>
          <cell r="E2" t="str">
            <v>КМС</v>
          </cell>
          <cell r="F2" t="str">
            <v>Республика Башкортостан</v>
          </cell>
        </row>
        <row r="3">
          <cell r="A3">
            <v>4</v>
          </cell>
          <cell r="B3">
            <v>10144140667</v>
          </cell>
          <cell r="C3" t="str">
            <v>ПОЛУДЕНКО Арсений Константинович</v>
          </cell>
          <cell r="D3">
            <v>39960</v>
          </cell>
          <cell r="E3" t="str">
            <v>1 СР</v>
          </cell>
          <cell r="F3" t="str">
            <v>Удмуртская республика</v>
          </cell>
        </row>
        <row r="4">
          <cell r="A4">
            <v>5</v>
          </cell>
          <cell r="B4">
            <v>10119381520</v>
          </cell>
          <cell r="C4" t="str">
            <v>ДЕМЕНТЬЕВ Сергей Александрович</v>
          </cell>
          <cell r="D4">
            <v>39799</v>
          </cell>
          <cell r="E4" t="str">
            <v>КМС</v>
          </cell>
          <cell r="F4" t="str">
            <v>Удмуртская республика</v>
          </cell>
        </row>
        <row r="5">
          <cell r="A5">
            <v>10</v>
          </cell>
          <cell r="B5">
            <v>10077689001</v>
          </cell>
          <cell r="C5" t="str">
            <v>КОРЛЯКОВА Евдокия Константиновна</v>
          </cell>
          <cell r="D5">
            <v>38574</v>
          </cell>
          <cell r="E5" t="str">
            <v>КМС</v>
          </cell>
          <cell r="F5" t="str">
            <v>Удмуртская республика</v>
          </cell>
        </row>
        <row r="6">
          <cell r="A6">
            <v>6</v>
          </cell>
          <cell r="B6">
            <v>10053914200</v>
          </cell>
          <cell r="C6" t="str">
            <v>МЯЛИЦИНА Яна Дмитриевна</v>
          </cell>
          <cell r="D6">
            <v>37721</v>
          </cell>
          <cell r="E6" t="str">
            <v>МС</v>
          </cell>
          <cell r="F6" t="str">
            <v>Удмуртская республика</v>
          </cell>
        </row>
        <row r="7">
          <cell r="A7">
            <v>9</v>
          </cell>
          <cell r="B7">
            <v>10053914196</v>
          </cell>
          <cell r="C7" t="str">
            <v>МЯЛИЦИНА Ника Дмитриевна</v>
          </cell>
          <cell r="D7">
            <v>37721</v>
          </cell>
          <cell r="E7" t="str">
            <v>МС</v>
          </cell>
          <cell r="F7" t="str">
            <v>Удмуртская республика</v>
          </cell>
        </row>
        <row r="8">
          <cell r="A8">
            <v>71</v>
          </cell>
          <cell r="B8">
            <v>10143899682</v>
          </cell>
          <cell r="C8" t="str">
            <v>СЕВРЮГИН Савелий Сергеевич</v>
          </cell>
          <cell r="D8" t="str">
            <v>15.01.2010</v>
          </cell>
          <cell r="E8" t="str">
            <v>2 СР</v>
          </cell>
          <cell r="F8" t="str">
            <v>Самарская область</v>
          </cell>
        </row>
        <row r="9">
          <cell r="A9">
            <v>62</v>
          </cell>
          <cell r="B9">
            <v>10146254762</v>
          </cell>
          <cell r="C9" t="str">
            <v>ИРМАТОВ Азамат Нозимжонович</v>
          </cell>
          <cell r="D9">
            <v>40284</v>
          </cell>
          <cell r="E9" t="str">
            <v>1 СР</v>
          </cell>
          <cell r="F9" t="str">
            <v>Самарская область</v>
          </cell>
        </row>
        <row r="10">
          <cell r="A10">
            <v>77</v>
          </cell>
          <cell r="B10">
            <v>10144602530</v>
          </cell>
          <cell r="C10" t="str">
            <v>ЧЕРЕМУХИН Константин  Сергеевич</v>
          </cell>
          <cell r="D10">
            <v>40262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65</v>
          </cell>
          <cell r="B11">
            <v>10144098837</v>
          </cell>
          <cell r="C11" t="str">
            <v>ЛУКЬЯНОВ Владислав Сергеевич</v>
          </cell>
          <cell r="D11">
            <v>40185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68</v>
          </cell>
          <cell r="B12">
            <v>10140874700</v>
          </cell>
          <cell r="C12" t="str">
            <v>ЦУПРИК Владислав Андреевич</v>
          </cell>
          <cell r="D12">
            <v>39890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64</v>
          </cell>
          <cell r="B13">
            <v>10143658903</v>
          </cell>
          <cell r="C13" t="str">
            <v>КУЗНЕЦОВ Илья Сергеевич</v>
          </cell>
          <cell r="D13">
            <v>39821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73</v>
          </cell>
          <cell r="B14">
            <v>10143966673</v>
          </cell>
          <cell r="C14" t="str">
            <v>ЗОТОВ Герман Геннадьевич</v>
          </cell>
          <cell r="D14">
            <v>40402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69</v>
          </cell>
          <cell r="B15">
            <v>10143689619</v>
          </cell>
          <cell r="C15" t="str">
            <v>ЧУГУРОВ Платон Павлович</v>
          </cell>
          <cell r="D15">
            <v>40024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70</v>
          </cell>
          <cell r="B16">
            <v>10143689316</v>
          </cell>
          <cell r="C16" t="str">
            <v>ЧУГУРОВА Арина Павловна</v>
          </cell>
          <cell r="D16">
            <v>40024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63</v>
          </cell>
          <cell r="B17">
            <v>10141013732</v>
          </cell>
          <cell r="C17" t="str">
            <v>КИРИЛЛОВА Ника Валентиновна</v>
          </cell>
          <cell r="D17">
            <v>39992</v>
          </cell>
          <cell r="E17" t="str">
            <v>1 СР</v>
          </cell>
          <cell r="F17" t="str">
            <v>Самарская область</v>
          </cell>
        </row>
        <row r="18">
          <cell r="A18">
            <v>67</v>
          </cell>
          <cell r="B18">
            <v>10150882470</v>
          </cell>
          <cell r="C18" t="str">
            <v>ХАРЛАМОВА Софья Сергеевна</v>
          </cell>
          <cell r="D18">
            <v>40071</v>
          </cell>
          <cell r="E18" t="str">
            <v>КМС</v>
          </cell>
          <cell r="F18" t="str">
            <v>Самарская область</v>
          </cell>
        </row>
        <row r="19">
          <cell r="A19">
            <v>66</v>
          </cell>
          <cell r="B19">
            <v>10128099901</v>
          </cell>
          <cell r="C19" t="str">
            <v>ПИРОГОВА Анастасия Владимировна</v>
          </cell>
          <cell r="D19">
            <v>40058</v>
          </cell>
          <cell r="E19" t="str">
            <v>КМС</v>
          </cell>
          <cell r="F19" t="str">
            <v>Самарская область</v>
          </cell>
        </row>
        <row r="20">
          <cell r="A20">
            <v>76</v>
          </cell>
          <cell r="B20">
            <v>10144069737</v>
          </cell>
          <cell r="C20" t="str">
            <v>ЧЕРЕВАНЬ Елизавета Александровна</v>
          </cell>
          <cell r="D20">
            <v>40170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72</v>
          </cell>
          <cell r="B21">
            <v>10144139556</v>
          </cell>
          <cell r="C21" t="str">
            <v>БАЙКИНА Екатерина Денисовна</v>
          </cell>
          <cell r="D21">
            <v>40018</v>
          </cell>
          <cell r="E21" t="str">
            <v>1 СР</v>
          </cell>
          <cell r="F21" t="str">
            <v>Самарская область</v>
          </cell>
        </row>
        <row r="22">
          <cell r="A22">
            <v>57</v>
          </cell>
          <cell r="B22">
            <v>10143966572</v>
          </cell>
          <cell r="C22" t="str">
            <v>ПОЛИКУТИНА Дарья Николаевна</v>
          </cell>
          <cell r="D22">
            <v>40137</v>
          </cell>
          <cell r="E22" t="str">
            <v>1 СР</v>
          </cell>
          <cell r="F22" t="str">
            <v>Самарская область</v>
          </cell>
        </row>
        <row r="23">
          <cell r="A23">
            <v>58</v>
          </cell>
          <cell r="B23">
            <v>10131547138</v>
          </cell>
          <cell r="C23" t="str">
            <v>ПРОНИНА Анастасия Денисовна</v>
          </cell>
          <cell r="D23">
            <v>39814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74</v>
          </cell>
          <cell r="B24">
            <v>10140590972</v>
          </cell>
          <cell r="C24" t="str">
            <v>МАНАЕНКОВ Илья Алексеевич</v>
          </cell>
          <cell r="D24">
            <v>39364</v>
          </cell>
          <cell r="E24" t="str">
            <v>КМС</v>
          </cell>
          <cell r="F24" t="str">
            <v>Самарская область</v>
          </cell>
        </row>
        <row r="25">
          <cell r="A25">
            <v>59</v>
          </cell>
          <cell r="B25">
            <v>10140760623</v>
          </cell>
          <cell r="C25" t="str">
            <v>ДОРКИН Егор Алексеевич</v>
          </cell>
          <cell r="D25">
            <v>39575</v>
          </cell>
          <cell r="E25" t="str">
            <v>1 СР</v>
          </cell>
          <cell r="F25" t="str">
            <v>Самарская область</v>
          </cell>
        </row>
        <row r="26">
          <cell r="A26">
            <v>78</v>
          </cell>
          <cell r="B26">
            <v>10145987610</v>
          </cell>
          <cell r="C26" t="str">
            <v>АГАПОВ Артем Владимирович</v>
          </cell>
          <cell r="D26">
            <v>40415</v>
          </cell>
          <cell r="E26" t="str">
            <v>2 СР</v>
          </cell>
          <cell r="F26" t="str">
            <v>Самарская область</v>
          </cell>
        </row>
        <row r="27">
          <cell r="A27">
            <v>79</v>
          </cell>
          <cell r="B27">
            <v>10145987509</v>
          </cell>
          <cell r="C27" t="str">
            <v>КАЗАНЦЕВ Алексей Владимирович</v>
          </cell>
          <cell r="D27">
            <v>40255</v>
          </cell>
          <cell r="E27" t="str">
            <v>2 СР</v>
          </cell>
          <cell r="F27" t="str">
            <v>Самарская область</v>
          </cell>
        </row>
        <row r="28">
          <cell r="A28">
            <v>13</v>
          </cell>
          <cell r="B28">
            <v>10143619392</v>
          </cell>
          <cell r="C28" t="str">
            <v>ПУЗЫРОВ Владимир Андреевич</v>
          </cell>
          <cell r="D28">
            <v>39796</v>
          </cell>
          <cell r="E28" t="str">
            <v>2 СР</v>
          </cell>
          <cell r="F28" t="str">
            <v>Республика Башкортостан</v>
          </cell>
        </row>
        <row r="29">
          <cell r="A29">
            <v>18</v>
          </cell>
          <cell r="B29" t="str">
            <v>дог.52.693</v>
          </cell>
          <cell r="C29" t="str">
            <v>ХАЛИТОВ Замир Русланович</v>
          </cell>
          <cell r="D29">
            <v>40837</v>
          </cell>
          <cell r="E29" t="str">
            <v>2 СР</v>
          </cell>
          <cell r="F29" t="str">
            <v>Республика Башкортостан</v>
          </cell>
        </row>
        <row r="30">
          <cell r="A30">
            <v>19</v>
          </cell>
          <cell r="B30">
            <v>10160932377</v>
          </cell>
          <cell r="C30" t="str">
            <v>КАГАРМАНОВ Данир Маратович</v>
          </cell>
          <cell r="D30">
            <v>40870</v>
          </cell>
          <cell r="E30" t="str">
            <v>2 СР</v>
          </cell>
          <cell r="F30" t="str">
            <v>Республика Башкортостан</v>
          </cell>
        </row>
        <row r="31">
          <cell r="A31">
            <v>15</v>
          </cell>
          <cell r="B31">
            <v>10161051508</v>
          </cell>
          <cell r="C31" t="str">
            <v>МУРЗАБАЕВА Ильнара Ильфатовна</v>
          </cell>
          <cell r="D31">
            <v>40857</v>
          </cell>
          <cell r="E31" t="str">
            <v>2 СР</v>
          </cell>
          <cell r="F31" t="str">
            <v>Республика Башкортостан</v>
          </cell>
        </row>
        <row r="32">
          <cell r="A32">
            <v>16</v>
          </cell>
          <cell r="B32">
            <v>10159263169</v>
          </cell>
          <cell r="C32" t="str">
            <v>УТЕГАЛИЕВА Камилла Шамилевна</v>
          </cell>
          <cell r="D32">
            <v>40637</v>
          </cell>
          <cell r="E32" t="str">
            <v>2 СР</v>
          </cell>
          <cell r="F32" t="str">
            <v>Республика Башкортостан</v>
          </cell>
        </row>
        <row r="33">
          <cell r="A33">
            <v>14</v>
          </cell>
          <cell r="B33" t="str">
            <v>дог.5.2650</v>
          </cell>
          <cell r="C33" t="str">
            <v>КУСАКИНА Арина Андреевна</v>
          </cell>
          <cell r="D33">
            <v>40314</v>
          </cell>
          <cell r="E33" t="str">
            <v>2 СР</v>
          </cell>
          <cell r="F33" t="str">
            <v>Республика Башкортостан</v>
          </cell>
        </row>
        <row r="34">
          <cell r="A34">
            <v>17</v>
          </cell>
          <cell r="B34" t="str">
            <v>дог. 52.751</v>
          </cell>
          <cell r="C34" t="str">
            <v>КАГАРМАНОВА Аделина Маратовна</v>
          </cell>
          <cell r="D34">
            <v>40167</v>
          </cell>
          <cell r="E34" t="str">
            <v>2 СР</v>
          </cell>
          <cell r="F34" t="str">
            <v>Республика Башкортостан</v>
          </cell>
        </row>
        <row r="35">
          <cell r="A35">
            <v>20</v>
          </cell>
          <cell r="B35" t="str">
            <v>дог. 52.644</v>
          </cell>
          <cell r="C35" t="str">
            <v>ИВАНОВ Дмитрий Олегович</v>
          </cell>
          <cell r="D35">
            <v>39689</v>
          </cell>
          <cell r="E35" t="str">
            <v>2 СР</v>
          </cell>
          <cell r="F35" t="str">
            <v>Республика Башкортостан</v>
          </cell>
        </row>
        <row r="36">
          <cell r="A36">
            <v>21</v>
          </cell>
          <cell r="B36">
            <v>10143590191</v>
          </cell>
          <cell r="C36" t="str">
            <v>СОБОЛЕВ Семен Сергеевич</v>
          </cell>
          <cell r="D36">
            <v>39484</v>
          </cell>
          <cell r="E36" t="str">
            <v>2 СР</v>
          </cell>
          <cell r="F36" t="str">
            <v>Республика Башкортостан</v>
          </cell>
        </row>
        <row r="37">
          <cell r="A37">
            <v>22</v>
          </cell>
          <cell r="B37">
            <v>10143464600</v>
          </cell>
          <cell r="C37" t="str">
            <v>ГАЗИЗОВ Руслан Азаматович</v>
          </cell>
          <cell r="D37">
            <v>40103</v>
          </cell>
          <cell r="E37" t="str">
            <v>КМС</v>
          </cell>
          <cell r="F37" t="str">
            <v>Республика Башкортостан</v>
          </cell>
        </row>
        <row r="38">
          <cell r="A38">
            <v>24</v>
          </cell>
          <cell r="B38">
            <v>10164138835</v>
          </cell>
          <cell r="C38" t="str">
            <v>ГАЗИЗОВ Тимур Захирович</v>
          </cell>
          <cell r="D38">
            <v>40652</v>
          </cell>
          <cell r="E38" t="str">
            <v>2 СР</v>
          </cell>
          <cell r="F38" t="str">
            <v>Республика Башкортостан</v>
          </cell>
        </row>
        <row r="39">
          <cell r="A39">
            <v>114</v>
          </cell>
          <cell r="B39" t="str">
            <v>дог.52623</v>
          </cell>
          <cell r="C39" t="str">
            <v>АБДУЛЛИН Артур Ильшатович</v>
          </cell>
          <cell r="D39">
            <v>40245</v>
          </cell>
          <cell r="E39" t="str">
            <v>2 СР</v>
          </cell>
          <cell r="F39" t="str">
            <v>Республика Башкортостан</v>
          </cell>
        </row>
        <row r="40">
          <cell r="A40">
            <v>25</v>
          </cell>
          <cell r="B40">
            <v>10151623613</v>
          </cell>
          <cell r="C40" t="str">
            <v xml:space="preserve">СПИРИДОНОВ Денис Валерьевич </v>
          </cell>
          <cell r="D40">
            <v>39475</v>
          </cell>
          <cell r="E40" t="str">
            <v>1 СР</v>
          </cell>
          <cell r="F40" t="str">
            <v>Республика Башкортостан</v>
          </cell>
        </row>
        <row r="41">
          <cell r="A41">
            <v>41</v>
          </cell>
          <cell r="B41">
            <v>10148588220</v>
          </cell>
          <cell r="C41" t="str">
            <v>СУШИЛОВ Георгий Андреевич</v>
          </cell>
          <cell r="D41">
            <v>40311</v>
          </cell>
          <cell r="E41" t="str">
            <v>2 СР</v>
          </cell>
          <cell r="F41" t="str">
            <v>Республика Татарстан</v>
          </cell>
        </row>
        <row r="42">
          <cell r="A42">
            <v>39</v>
          </cell>
          <cell r="B42">
            <v>10153666572</v>
          </cell>
          <cell r="C42" t="str">
            <v>ХАДИУЛЛИН Ильшат Ришатович</v>
          </cell>
          <cell r="D42">
            <v>40226</v>
          </cell>
          <cell r="E42" t="str">
            <v>2 СР</v>
          </cell>
          <cell r="F42" t="str">
            <v>Республика Татарстан</v>
          </cell>
        </row>
        <row r="43">
          <cell r="A43">
            <v>42</v>
          </cell>
          <cell r="B43">
            <v>10146556068</v>
          </cell>
          <cell r="C43" t="str">
            <v>ГАРАЕВ Камиль Ильшатович</v>
          </cell>
          <cell r="D43">
            <v>40001</v>
          </cell>
          <cell r="E43" t="str">
            <v>2 СР</v>
          </cell>
          <cell r="F43" t="str">
            <v>Республика Татарстан</v>
          </cell>
        </row>
        <row r="44">
          <cell r="A44">
            <v>34</v>
          </cell>
          <cell r="B44">
            <v>10119065864</v>
          </cell>
          <cell r="C44" t="str">
            <v>СУЛТАНГАРЕЕВ Данис Русланович</v>
          </cell>
          <cell r="D44">
            <v>39717</v>
          </cell>
          <cell r="E44" t="str">
            <v>КМС</v>
          </cell>
          <cell r="F44" t="str">
            <v>Республика Татарстан</v>
          </cell>
        </row>
        <row r="45">
          <cell r="A45">
            <v>36</v>
          </cell>
          <cell r="B45">
            <v>10119059703</v>
          </cell>
          <cell r="C45" t="str">
            <v>БАДРТДИНОВ Амир Ильнарович</v>
          </cell>
          <cell r="D45">
            <v>39372</v>
          </cell>
          <cell r="E45" t="str">
            <v>1 СР</v>
          </cell>
          <cell r="F45" t="str">
            <v>Республика Татарстан</v>
          </cell>
        </row>
        <row r="46">
          <cell r="A46">
            <v>33</v>
          </cell>
          <cell r="B46">
            <v>10032558362</v>
          </cell>
          <cell r="C46" t="str">
            <v>МАЛЫШЕВ Виталий Дмитриевич</v>
          </cell>
          <cell r="D46">
            <v>39210</v>
          </cell>
          <cell r="E46" t="str">
            <v>КМС</v>
          </cell>
          <cell r="F46" t="str">
            <v>Республика Татарстан</v>
          </cell>
        </row>
        <row r="47">
          <cell r="A47">
            <v>38</v>
          </cell>
          <cell r="B47">
            <v>10159472933</v>
          </cell>
          <cell r="C47" t="str">
            <v>ИВАНОВ Глеб Юрьевич</v>
          </cell>
          <cell r="D47">
            <v>40458</v>
          </cell>
          <cell r="E47" t="str">
            <v>2 СР</v>
          </cell>
          <cell r="F47" t="str">
            <v>Республика Татарстан</v>
          </cell>
        </row>
        <row r="48">
          <cell r="A48">
            <v>37</v>
          </cell>
          <cell r="B48">
            <v>10091622241</v>
          </cell>
          <cell r="C48" t="str">
            <v>ГАФИЯТОВ Булат Фанисович</v>
          </cell>
          <cell r="D48">
            <v>38439</v>
          </cell>
          <cell r="E48" t="str">
            <v>КМС</v>
          </cell>
          <cell r="F48" t="str">
            <v>Республика Татарстан</v>
          </cell>
        </row>
        <row r="49">
          <cell r="A49">
            <v>30</v>
          </cell>
          <cell r="B49">
            <v>10148917616</v>
          </cell>
          <cell r="C49" t="str">
            <v>КЛИМОВ Роман Константинович</v>
          </cell>
          <cell r="D49">
            <v>40036</v>
          </cell>
          <cell r="E49" t="str">
            <v>1 СР</v>
          </cell>
          <cell r="F49" t="str">
            <v>Республика Башкортостан</v>
          </cell>
        </row>
        <row r="50">
          <cell r="A50">
            <v>115</v>
          </cell>
          <cell r="B50">
            <v>10149468896</v>
          </cell>
          <cell r="C50" t="str">
            <v>ХУСАИНОВ Руслан Алмасович</v>
          </cell>
          <cell r="D50">
            <v>39818</v>
          </cell>
          <cell r="E50" t="str">
            <v>1 СР</v>
          </cell>
          <cell r="F50" t="str">
            <v>Республика Башкортостан</v>
          </cell>
        </row>
        <row r="51">
          <cell r="A51">
            <v>27</v>
          </cell>
          <cell r="B51">
            <v>10162351712</v>
          </cell>
          <cell r="C51" t="str">
            <v>ШЕЛЫГИН Артём Олегович</v>
          </cell>
          <cell r="D51">
            <v>40322</v>
          </cell>
          <cell r="E51" t="str">
            <v>2 СР</v>
          </cell>
          <cell r="F51" t="str">
            <v>Республика Башкортостан</v>
          </cell>
        </row>
        <row r="52">
          <cell r="A52">
            <v>26</v>
          </cell>
          <cell r="B52" t="str">
            <v>дог.52.714</v>
          </cell>
          <cell r="C52" t="str">
            <v>РУЧКИН Алексей Константинович</v>
          </cell>
          <cell r="D52">
            <v>40553</v>
          </cell>
          <cell r="E52" t="str">
            <v>2 СР</v>
          </cell>
          <cell r="F52" t="str">
            <v>Республика Башкортостан</v>
          </cell>
        </row>
        <row r="53">
          <cell r="A53">
            <v>29</v>
          </cell>
          <cell r="B53">
            <v>10143619089</v>
          </cell>
          <cell r="C53" t="str">
            <v>ВОЛКОВА Дарина Сергеевна</v>
          </cell>
          <cell r="D53">
            <v>40061</v>
          </cell>
          <cell r="E53" t="str">
            <v>КМС</v>
          </cell>
          <cell r="F53" t="str">
            <v>Республика Башкортостан</v>
          </cell>
        </row>
        <row r="54">
          <cell r="A54">
            <v>28</v>
          </cell>
          <cell r="B54">
            <v>10164059518</v>
          </cell>
          <cell r="C54" t="str">
            <v>ЯКОВЛЕВА Елизавета Станиславовна</v>
          </cell>
          <cell r="D54">
            <v>40287</v>
          </cell>
          <cell r="E54" t="str">
            <v>2 СР</v>
          </cell>
          <cell r="F54" t="str">
            <v>Республика Башкортостан</v>
          </cell>
        </row>
        <row r="55">
          <cell r="A55">
            <v>32</v>
          </cell>
          <cell r="B55">
            <v>10144140768</v>
          </cell>
          <cell r="C55" t="str">
            <v>АХМАДУЛЛИНА Алина Рушановна</v>
          </cell>
          <cell r="D55">
            <v>39689</v>
          </cell>
          <cell r="E55" t="str">
            <v>1 СР</v>
          </cell>
          <cell r="F55" t="str">
            <v>Республика Башкортостан</v>
          </cell>
        </row>
        <row r="56">
          <cell r="A56">
            <v>113</v>
          </cell>
          <cell r="B56">
            <v>10142005960</v>
          </cell>
          <cell r="C56" t="str">
            <v>ХОМЯКОВ Егор Витальевич</v>
          </cell>
          <cell r="D56">
            <v>38917</v>
          </cell>
          <cell r="E56" t="str">
            <v>КМС</v>
          </cell>
          <cell r="F56" t="str">
            <v>Республика Башкортостан</v>
          </cell>
        </row>
        <row r="57">
          <cell r="A57">
            <v>54</v>
          </cell>
          <cell r="B57">
            <v>10154325364</v>
          </cell>
          <cell r="C57" t="str">
            <v>КАБАНОВ Денис Сергеевич</v>
          </cell>
          <cell r="D57">
            <v>40349</v>
          </cell>
          <cell r="E57" t="str">
            <v>1 СР</v>
          </cell>
          <cell r="F57" t="str">
            <v>Нижегородская область</v>
          </cell>
        </row>
        <row r="58">
          <cell r="A58">
            <v>56</v>
          </cell>
          <cell r="B58">
            <v>10125423509</v>
          </cell>
          <cell r="C58" t="str">
            <v>ЖАВОРОНКОВ Кирилл Юрьевич</v>
          </cell>
          <cell r="D58">
            <v>40131</v>
          </cell>
          <cell r="E58" t="str">
            <v>КМС</v>
          </cell>
          <cell r="F58" t="str">
            <v>Нижегородская область</v>
          </cell>
        </row>
        <row r="59">
          <cell r="A59">
            <v>55</v>
          </cell>
          <cell r="B59">
            <v>10112701654</v>
          </cell>
          <cell r="C59" t="str">
            <v>ПЫРКОВ Никита Владимирович</v>
          </cell>
          <cell r="D59">
            <v>40086</v>
          </cell>
          <cell r="E59" t="str">
            <v>КМС</v>
          </cell>
          <cell r="F59" t="str">
            <v>Нижегородская область</v>
          </cell>
        </row>
        <row r="60">
          <cell r="A60">
            <v>47</v>
          </cell>
          <cell r="B60">
            <v>10153375673</v>
          </cell>
          <cell r="C60" t="str">
            <v>КАРДАПОЛЬЦЕВ Егор Александрович</v>
          </cell>
          <cell r="D60">
            <v>40360</v>
          </cell>
          <cell r="E60" t="str">
            <v>2 СР</v>
          </cell>
          <cell r="F60" t="str">
            <v>Республика Татарстан</v>
          </cell>
        </row>
        <row r="61">
          <cell r="A61">
            <v>45</v>
          </cell>
          <cell r="B61">
            <v>10115495355</v>
          </cell>
          <cell r="C61" t="str">
            <v>АКИМОВ Лев Сергеевич</v>
          </cell>
          <cell r="D61">
            <v>39289</v>
          </cell>
          <cell r="E61" t="str">
            <v>КМС</v>
          </cell>
          <cell r="F61" t="str">
            <v>Республика Татарстан</v>
          </cell>
        </row>
        <row r="62">
          <cell r="A62">
            <v>46</v>
          </cell>
          <cell r="B62">
            <v>10139699481</v>
          </cell>
          <cell r="C62" t="str">
            <v>ДЬЯКОНОВ Михаил Сергеевич</v>
          </cell>
          <cell r="D62">
            <v>39794</v>
          </cell>
          <cell r="E62" t="str">
            <v>1 СР</v>
          </cell>
          <cell r="F62" t="str">
            <v>Республика Татарстан</v>
          </cell>
        </row>
        <row r="63">
          <cell r="A63">
            <v>43</v>
          </cell>
          <cell r="B63">
            <v>10104124430</v>
          </cell>
          <cell r="C63" t="str">
            <v>КОВАЛЕНКО Дмитрий Евгеньевич</v>
          </cell>
          <cell r="D63">
            <v>39215</v>
          </cell>
          <cell r="E63" t="str">
            <v>КМС</v>
          </cell>
          <cell r="F63" t="str">
            <v>Республика Татарстан</v>
          </cell>
        </row>
        <row r="64">
          <cell r="A64">
            <v>44</v>
          </cell>
          <cell r="B64">
            <v>10107577024</v>
          </cell>
          <cell r="C64" t="str">
            <v>СИБАГАТУЛЛИН Аяз Рифатович</v>
          </cell>
          <cell r="D64">
            <v>39089</v>
          </cell>
          <cell r="E64" t="str">
            <v>1 СР</v>
          </cell>
          <cell r="F64" t="str">
            <v>Республика Татарстан</v>
          </cell>
        </row>
        <row r="65">
          <cell r="A65">
            <v>49</v>
          </cell>
          <cell r="B65">
            <v>10116255591</v>
          </cell>
          <cell r="C65" t="str">
            <v>ГОЛОВИН Егор Алексеевич</v>
          </cell>
          <cell r="D65">
            <v>38730</v>
          </cell>
          <cell r="E65" t="str">
            <v>КМС</v>
          </cell>
          <cell r="F65" t="str">
            <v>Республика Татарстан</v>
          </cell>
        </row>
        <row r="66">
          <cell r="A66">
            <v>48</v>
          </cell>
          <cell r="B66">
            <v>10075127692</v>
          </cell>
          <cell r="C66" t="str">
            <v>ЛОЖКИН Дмитрий Александрович</v>
          </cell>
          <cell r="D66">
            <v>38666</v>
          </cell>
          <cell r="E66" t="str">
            <v>1 СР</v>
          </cell>
          <cell r="F66" t="str">
            <v>Республика Татарстан</v>
          </cell>
        </row>
        <row r="67">
          <cell r="A67">
            <v>50</v>
          </cell>
          <cell r="B67">
            <v>10091618504</v>
          </cell>
          <cell r="C67" t="str">
            <v>ЮНУСОВ Артур Ильнурович</v>
          </cell>
          <cell r="D67">
            <v>37992</v>
          </cell>
          <cell r="E67" t="str">
            <v>КМС</v>
          </cell>
          <cell r="F67" t="str">
            <v>Республика Татарстан</v>
          </cell>
        </row>
        <row r="68">
          <cell r="A68">
            <v>53</v>
          </cell>
          <cell r="C68" t="str">
            <v>КИЧИГИНА Кристина Владимировна</v>
          </cell>
          <cell r="D68">
            <v>38898</v>
          </cell>
          <cell r="E68" t="str">
            <v>КМС</v>
          </cell>
          <cell r="F68" t="str">
            <v>Республика Татарстан</v>
          </cell>
        </row>
        <row r="69">
          <cell r="A69">
            <v>52</v>
          </cell>
          <cell r="B69">
            <v>10114698945</v>
          </cell>
          <cell r="C69" t="str">
            <v>НИКОНОВА Алёна Константиновна</v>
          </cell>
          <cell r="D69">
            <v>38812</v>
          </cell>
          <cell r="E69" t="str">
            <v>1 СР</v>
          </cell>
          <cell r="F69" t="str">
            <v>Республика Татарстан</v>
          </cell>
        </row>
        <row r="70">
          <cell r="A70">
            <v>51</v>
          </cell>
          <cell r="B70">
            <v>10083877803</v>
          </cell>
          <cell r="C70" t="str">
            <v>КИЧИГИНА Дарья Владимировна</v>
          </cell>
          <cell r="D70">
            <v>38288</v>
          </cell>
          <cell r="E70" t="str">
            <v>КМС</v>
          </cell>
          <cell r="F70" t="str">
            <v>Республика Татарстан</v>
          </cell>
        </row>
        <row r="71">
          <cell r="A71">
            <v>82</v>
          </cell>
          <cell r="B71">
            <v>10132009506</v>
          </cell>
          <cell r="C71" t="str">
            <v>ФИЛАТОВ Егор Валерьевич</v>
          </cell>
          <cell r="D71">
            <v>39963</v>
          </cell>
          <cell r="E71" t="str">
            <v>1 СР</v>
          </cell>
          <cell r="F71" t="str">
            <v>Самарская область</v>
          </cell>
        </row>
        <row r="72">
          <cell r="A72">
            <v>80</v>
          </cell>
          <cell r="B72">
            <v>10129071820</v>
          </cell>
          <cell r="C72" t="str">
            <v>КУЗНЕЦОВ Дмитрий Михайлович</v>
          </cell>
          <cell r="D72">
            <v>39294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81</v>
          </cell>
          <cell r="B73">
            <v>10153186626</v>
          </cell>
          <cell r="C73" t="str">
            <v>ПАНЧУК Александр Юрьевич</v>
          </cell>
          <cell r="D73">
            <v>39706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3</v>
          </cell>
          <cell r="B74">
            <v>10145794317</v>
          </cell>
          <cell r="C74" t="str">
            <v>ХАБИЕВ Камиль Артурович</v>
          </cell>
          <cell r="D74">
            <v>40393</v>
          </cell>
          <cell r="E74" t="str">
            <v>1 СР</v>
          </cell>
          <cell r="F74" t="str">
            <v>Ульяновская область</v>
          </cell>
        </row>
        <row r="75">
          <cell r="A75">
            <v>1</v>
          </cell>
          <cell r="B75">
            <v>10118633610</v>
          </cell>
          <cell r="C75" t="str">
            <v>КИРЕЕВ Степан Денисович</v>
          </cell>
          <cell r="D75">
            <v>40101</v>
          </cell>
          <cell r="E75" t="str">
            <v>КМС</v>
          </cell>
          <cell r="F75" t="str">
            <v>Ульяновская область</v>
          </cell>
        </row>
        <row r="76">
          <cell r="A76">
            <v>2</v>
          </cell>
          <cell r="B76">
            <v>10153742859</v>
          </cell>
          <cell r="C76" t="str">
            <v>ИВАНОВ Антон Александрович</v>
          </cell>
          <cell r="D76">
            <v>39965</v>
          </cell>
          <cell r="E76" t="str">
            <v>1 СР</v>
          </cell>
          <cell r="F76" t="str">
            <v>Ульяновская область</v>
          </cell>
        </row>
        <row r="77">
          <cell r="A77">
            <v>116</v>
          </cell>
          <cell r="C77" t="str">
            <v>СИЛАЕВ Илья Денисович</v>
          </cell>
          <cell r="F77" t="str">
            <v>Саратовская область</v>
          </cell>
        </row>
        <row r="78">
          <cell r="A78">
            <v>105</v>
          </cell>
          <cell r="B78">
            <v>10162910066</v>
          </cell>
          <cell r="C78" t="str">
            <v>ЧЕРНОВ Кирилл Денисович</v>
          </cell>
          <cell r="D78">
            <v>40541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93</v>
          </cell>
          <cell r="B79">
            <v>10160932074</v>
          </cell>
          <cell r="C79" t="str">
            <v>ЛЕВИН Андрей Алексеевич</v>
          </cell>
          <cell r="D79">
            <v>40539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106</v>
          </cell>
          <cell r="B80">
            <v>10146168977</v>
          </cell>
          <cell r="C80" t="str">
            <v>ШУКШИН Михаил Александрович</v>
          </cell>
          <cell r="D80">
            <v>40438</v>
          </cell>
          <cell r="E80" t="str">
            <v>1 СР</v>
          </cell>
          <cell r="F80" t="str">
            <v>Самарская область</v>
          </cell>
        </row>
        <row r="81">
          <cell r="A81">
            <v>87</v>
          </cell>
          <cell r="B81">
            <v>10159455048</v>
          </cell>
          <cell r="C81" t="str">
            <v>ЕЖОВ Егор Павлович</v>
          </cell>
          <cell r="D81">
            <v>40389</v>
          </cell>
          <cell r="E81" t="str">
            <v>1 СР</v>
          </cell>
          <cell r="F81" t="str">
            <v>Самарская область</v>
          </cell>
        </row>
        <row r="82">
          <cell r="A82">
            <v>92</v>
          </cell>
          <cell r="B82">
            <v>10144517452</v>
          </cell>
          <cell r="C82" t="str">
            <v>КУЗНЕЦОВ Даниил Михайлович</v>
          </cell>
          <cell r="D82">
            <v>40006</v>
          </cell>
          <cell r="E82" t="str">
            <v>1 СР</v>
          </cell>
          <cell r="F82" t="str">
            <v>Самарская область</v>
          </cell>
        </row>
        <row r="83">
          <cell r="A83">
            <v>102</v>
          </cell>
          <cell r="B83">
            <v>10131955043</v>
          </cell>
          <cell r="C83" t="str">
            <v>СУБЕЕВ Марат Ильнарович</v>
          </cell>
          <cell r="D83">
            <v>39985</v>
          </cell>
          <cell r="E83" t="str">
            <v>1 СР</v>
          </cell>
          <cell r="F83" t="str">
            <v>Самарская область</v>
          </cell>
        </row>
        <row r="84">
          <cell r="A84">
            <v>95</v>
          </cell>
          <cell r="B84">
            <v>10131866127</v>
          </cell>
          <cell r="C84" t="str">
            <v>ПОРЫСЕВ Егор Евгеньевич</v>
          </cell>
          <cell r="D84">
            <v>39937</v>
          </cell>
          <cell r="E84" t="str">
            <v>1 СР</v>
          </cell>
          <cell r="F84" t="str">
            <v>Самарская область</v>
          </cell>
        </row>
        <row r="85">
          <cell r="A85">
            <v>104</v>
          </cell>
          <cell r="B85">
            <v>10148527895</v>
          </cell>
          <cell r="C85" t="str">
            <v>ТИХАНОВ Демид Андреевич</v>
          </cell>
          <cell r="D85">
            <v>40529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98</v>
          </cell>
          <cell r="B86">
            <v>10146168573</v>
          </cell>
          <cell r="C86" t="str">
            <v>СВИСТУХИНА Дарья Максимовна</v>
          </cell>
          <cell r="D86">
            <v>40414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107</v>
          </cell>
          <cell r="B87">
            <v>10146149476</v>
          </cell>
          <cell r="C87" t="str">
            <v>ЮЖИЛКИНА Марта Антоновна</v>
          </cell>
          <cell r="D87">
            <v>40390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91</v>
          </cell>
          <cell r="B88">
            <v>10146169381</v>
          </cell>
          <cell r="C88" t="str">
            <v>КОБЛЕНКОВА Екатерина Михайловна</v>
          </cell>
          <cell r="D88">
            <v>40356</v>
          </cell>
          <cell r="E88" t="str">
            <v>1 СР</v>
          </cell>
          <cell r="F88" t="str">
            <v>Самарская область</v>
          </cell>
        </row>
        <row r="89">
          <cell r="A89">
            <v>97</v>
          </cell>
          <cell r="B89">
            <v>10146168573</v>
          </cell>
          <cell r="C89" t="str">
            <v>РЫБЧИНСКАЯ Александра Ильинична</v>
          </cell>
          <cell r="D89">
            <v>40277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88</v>
          </cell>
          <cell r="B90">
            <v>10126761095</v>
          </cell>
          <cell r="C90" t="str">
            <v>ЕФИМОВ Владимир Сергеевич</v>
          </cell>
          <cell r="D90">
            <v>39560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101</v>
          </cell>
          <cell r="B91">
            <v>10125967012</v>
          </cell>
          <cell r="C91" t="str">
            <v>СТАРОСТИН Никита Денисович</v>
          </cell>
          <cell r="D91">
            <v>39250</v>
          </cell>
          <cell r="E91" t="str">
            <v>КМС</v>
          </cell>
          <cell r="F91" t="str">
            <v>Самарская область</v>
          </cell>
        </row>
        <row r="92">
          <cell r="A92">
            <v>99</v>
          </cell>
          <cell r="B92">
            <v>10132637073</v>
          </cell>
          <cell r="C92" t="str">
            <v>СОРОЧАЙКИН Назар Вячеславович</v>
          </cell>
          <cell r="D92">
            <v>39372</v>
          </cell>
          <cell r="E92" t="str">
            <v>МС</v>
          </cell>
          <cell r="F92" t="str">
            <v>Самарская область</v>
          </cell>
        </row>
        <row r="93">
          <cell r="A93">
            <v>86</v>
          </cell>
          <cell r="B93">
            <v>10125505048</v>
          </cell>
          <cell r="C93" t="str">
            <v>ДОРОГИНИН Игнат Эльданисович</v>
          </cell>
          <cell r="D93">
            <v>39135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96</v>
          </cell>
          <cell r="B94">
            <v>10104689858</v>
          </cell>
          <cell r="C94" t="str">
            <v>ПОТАНИНА Анастасия Артемовна</v>
          </cell>
          <cell r="D94">
            <v>39216</v>
          </cell>
          <cell r="E94" t="str">
            <v>КМС</v>
          </cell>
          <cell r="F94" t="str">
            <v>Самарская область</v>
          </cell>
        </row>
        <row r="95">
          <cell r="A95">
            <v>85</v>
          </cell>
          <cell r="B95">
            <v>10083910741</v>
          </cell>
          <cell r="C95" t="str">
            <v>ГАВРИЛОВ Егор Андреевич</v>
          </cell>
          <cell r="D95">
            <v>38104</v>
          </cell>
          <cell r="E95" t="str">
            <v>КМС</v>
          </cell>
          <cell r="F95" t="str">
            <v>Самарская область</v>
          </cell>
        </row>
        <row r="96">
          <cell r="A96">
            <v>84</v>
          </cell>
          <cell r="B96">
            <v>10105908624</v>
          </cell>
          <cell r="C96" t="str">
            <v>ВЫВОЛОКИНА Анастасия Андреевна</v>
          </cell>
          <cell r="D96">
            <v>38896</v>
          </cell>
          <cell r="E96" t="str">
            <v>МС</v>
          </cell>
          <cell r="F96" t="str">
            <v>Самарская область</v>
          </cell>
        </row>
        <row r="97">
          <cell r="A97">
            <v>90</v>
          </cell>
          <cell r="B97">
            <v>10105092006</v>
          </cell>
          <cell r="C97" t="str">
            <v>КИСИЕВА Арина Заурбековна</v>
          </cell>
          <cell r="D97">
            <v>38889</v>
          </cell>
          <cell r="E97" t="str">
            <v>МС</v>
          </cell>
          <cell r="F97" t="str">
            <v>Самарская область</v>
          </cell>
        </row>
        <row r="98">
          <cell r="A98">
            <v>83</v>
          </cell>
          <cell r="B98">
            <v>10051128377</v>
          </cell>
          <cell r="C98" t="str">
            <v>БАВЫКИНА Елизавета Алексеевна</v>
          </cell>
          <cell r="D98">
            <v>38286</v>
          </cell>
          <cell r="E98" t="str">
            <v>МС</v>
          </cell>
          <cell r="F98" t="str">
            <v>Самарская область</v>
          </cell>
        </row>
        <row r="99">
          <cell r="A99">
            <v>109</v>
          </cell>
          <cell r="B99">
            <v>10083910438</v>
          </cell>
          <cell r="C99" t="str">
            <v>КОРОВНИЧЕНКО Кирилл Витальевич</v>
          </cell>
          <cell r="D99">
            <v>38080</v>
          </cell>
          <cell r="E99" t="str">
            <v>КМС</v>
          </cell>
          <cell r="F99" t="str">
            <v>Самарская область</v>
          </cell>
        </row>
        <row r="100">
          <cell r="A100">
            <v>110</v>
          </cell>
          <cell r="B100">
            <v>10083910640</v>
          </cell>
          <cell r="C100" t="str">
            <v>ТИСЛЕНКО Дарья Андреевна</v>
          </cell>
          <cell r="D100">
            <v>38225</v>
          </cell>
          <cell r="E100" t="str">
            <v>МС</v>
          </cell>
          <cell r="F100" t="str">
            <v>Самарская область</v>
          </cell>
        </row>
        <row r="101">
          <cell r="A101">
            <v>111</v>
          </cell>
          <cell r="B101">
            <v>10083910539</v>
          </cell>
          <cell r="C101" t="str">
            <v>ТИСЛЕНКО Елизавета Андреевна</v>
          </cell>
          <cell r="D101">
            <v>38225</v>
          </cell>
          <cell r="E101" t="str">
            <v>МС</v>
          </cell>
          <cell r="F101" t="str">
            <v>Самарская область</v>
          </cell>
        </row>
        <row r="102">
          <cell r="A102">
            <v>108</v>
          </cell>
          <cell r="B102">
            <v>10131547744</v>
          </cell>
          <cell r="C102" t="str">
            <v>СУХАНОВА Белла Анатольевна</v>
          </cell>
          <cell r="D102">
            <v>40041</v>
          </cell>
          <cell r="E102" t="str">
            <v>1 СР</v>
          </cell>
          <cell r="F102" t="str">
            <v>Самарская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ADFE-D1A3-4244-9B69-108D01D5EEE5}">
  <sheetPr>
    <pageSetUpPr fitToPage="1"/>
  </sheetPr>
  <dimension ref="A1:AA81"/>
  <sheetViews>
    <sheetView tabSelected="1" topLeftCell="A4" zoomScale="85" zoomScaleNormal="85" workbookViewId="0">
      <selection activeCell="I68" sqref="I68"/>
    </sheetView>
  </sheetViews>
  <sheetFormatPr defaultColWidth="9.1796875" defaultRowHeight="13" x14ac:dyDescent="0.25"/>
  <cols>
    <col min="1" max="1" width="7" style="8" customWidth="1"/>
    <col min="2" max="2" width="7.81640625" style="19" customWidth="1"/>
    <col min="3" max="3" width="12.7265625" style="19" customWidth="1"/>
    <col min="4" max="4" width="33.26953125" style="8" customWidth="1"/>
    <col min="5" max="5" width="11.54296875" style="10" customWidth="1"/>
    <col min="6" max="6" width="10.453125" style="8" customWidth="1"/>
    <col min="7" max="7" width="24.54296875" style="8" customWidth="1"/>
    <col min="8" max="8" width="12.54296875" style="28" customWidth="1"/>
    <col min="9" max="9" width="13.453125" style="8" customWidth="1"/>
    <col min="10" max="10" width="10.81640625" style="13" customWidth="1"/>
    <col min="11" max="11" width="13.453125" style="8" customWidth="1"/>
    <col min="12" max="12" width="18.54296875" style="8" customWidth="1"/>
    <col min="13" max="256" width="9.1796875" style="8"/>
    <col min="257" max="257" width="7" style="8" customWidth="1"/>
    <col min="258" max="258" width="7.81640625" style="8" customWidth="1"/>
    <col min="259" max="259" width="12.7265625" style="8" customWidth="1"/>
    <col min="260" max="260" width="25.453125" style="8" customWidth="1"/>
    <col min="261" max="261" width="11.54296875" style="8" customWidth="1"/>
    <col min="262" max="262" width="10.453125" style="8" customWidth="1"/>
    <col min="263" max="263" width="24.54296875" style="8" customWidth="1"/>
    <col min="264" max="264" width="12.54296875" style="8" customWidth="1"/>
    <col min="265" max="265" width="13.453125" style="8" customWidth="1"/>
    <col min="266" max="266" width="10.81640625" style="8" customWidth="1"/>
    <col min="267" max="267" width="13.453125" style="8" customWidth="1"/>
    <col min="268" max="268" width="18.54296875" style="8" customWidth="1"/>
    <col min="269" max="512" width="9.1796875" style="8"/>
    <col min="513" max="513" width="7" style="8" customWidth="1"/>
    <col min="514" max="514" width="7.81640625" style="8" customWidth="1"/>
    <col min="515" max="515" width="12.7265625" style="8" customWidth="1"/>
    <col min="516" max="516" width="25.453125" style="8" customWidth="1"/>
    <col min="517" max="517" width="11.54296875" style="8" customWidth="1"/>
    <col min="518" max="518" width="10.453125" style="8" customWidth="1"/>
    <col min="519" max="519" width="24.54296875" style="8" customWidth="1"/>
    <col min="520" max="520" width="12.54296875" style="8" customWidth="1"/>
    <col min="521" max="521" width="13.453125" style="8" customWidth="1"/>
    <col min="522" max="522" width="10.81640625" style="8" customWidth="1"/>
    <col min="523" max="523" width="13.453125" style="8" customWidth="1"/>
    <col min="524" max="524" width="18.54296875" style="8" customWidth="1"/>
    <col min="525" max="768" width="9.1796875" style="8"/>
    <col min="769" max="769" width="7" style="8" customWidth="1"/>
    <col min="770" max="770" width="7.81640625" style="8" customWidth="1"/>
    <col min="771" max="771" width="12.7265625" style="8" customWidth="1"/>
    <col min="772" max="772" width="25.453125" style="8" customWidth="1"/>
    <col min="773" max="773" width="11.54296875" style="8" customWidth="1"/>
    <col min="774" max="774" width="10.453125" style="8" customWidth="1"/>
    <col min="775" max="775" width="24.54296875" style="8" customWidth="1"/>
    <col min="776" max="776" width="12.54296875" style="8" customWidth="1"/>
    <col min="777" max="777" width="13.453125" style="8" customWidth="1"/>
    <col min="778" max="778" width="10.81640625" style="8" customWidth="1"/>
    <col min="779" max="779" width="13.453125" style="8" customWidth="1"/>
    <col min="780" max="780" width="18.54296875" style="8" customWidth="1"/>
    <col min="781" max="1024" width="9.1796875" style="8"/>
    <col min="1025" max="1025" width="7" style="8" customWidth="1"/>
    <col min="1026" max="1026" width="7.81640625" style="8" customWidth="1"/>
    <col min="1027" max="1027" width="12.7265625" style="8" customWidth="1"/>
    <col min="1028" max="1028" width="25.453125" style="8" customWidth="1"/>
    <col min="1029" max="1029" width="11.54296875" style="8" customWidth="1"/>
    <col min="1030" max="1030" width="10.453125" style="8" customWidth="1"/>
    <col min="1031" max="1031" width="24.54296875" style="8" customWidth="1"/>
    <col min="1032" max="1032" width="12.54296875" style="8" customWidth="1"/>
    <col min="1033" max="1033" width="13.453125" style="8" customWidth="1"/>
    <col min="1034" max="1034" width="10.81640625" style="8" customWidth="1"/>
    <col min="1035" max="1035" width="13.453125" style="8" customWidth="1"/>
    <col min="1036" max="1036" width="18.54296875" style="8" customWidth="1"/>
    <col min="1037" max="1280" width="9.1796875" style="8"/>
    <col min="1281" max="1281" width="7" style="8" customWidth="1"/>
    <col min="1282" max="1282" width="7.81640625" style="8" customWidth="1"/>
    <col min="1283" max="1283" width="12.7265625" style="8" customWidth="1"/>
    <col min="1284" max="1284" width="25.453125" style="8" customWidth="1"/>
    <col min="1285" max="1285" width="11.54296875" style="8" customWidth="1"/>
    <col min="1286" max="1286" width="10.453125" style="8" customWidth="1"/>
    <col min="1287" max="1287" width="24.54296875" style="8" customWidth="1"/>
    <col min="1288" max="1288" width="12.54296875" style="8" customWidth="1"/>
    <col min="1289" max="1289" width="13.453125" style="8" customWidth="1"/>
    <col min="1290" max="1290" width="10.81640625" style="8" customWidth="1"/>
    <col min="1291" max="1291" width="13.453125" style="8" customWidth="1"/>
    <col min="1292" max="1292" width="18.54296875" style="8" customWidth="1"/>
    <col min="1293" max="1536" width="9.1796875" style="8"/>
    <col min="1537" max="1537" width="7" style="8" customWidth="1"/>
    <col min="1538" max="1538" width="7.81640625" style="8" customWidth="1"/>
    <col min="1539" max="1539" width="12.7265625" style="8" customWidth="1"/>
    <col min="1540" max="1540" width="25.453125" style="8" customWidth="1"/>
    <col min="1541" max="1541" width="11.54296875" style="8" customWidth="1"/>
    <col min="1542" max="1542" width="10.453125" style="8" customWidth="1"/>
    <col min="1543" max="1543" width="24.54296875" style="8" customWidth="1"/>
    <col min="1544" max="1544" width="12.54296875" style="8" customWidth="1"/>
    <col min="1545" max="1545" width="13.453125" style="8" customWidth="1"/>
    <col min="1546" max="1546" width="10.81640625" style="8" customWidth="1"/>
    <col min="1547" max="1547" width="13.453125" style="8" customWidth="1"/>
    <col min="1548" max="1548" width="18.54296875" style="8" customWidth="1"/>
    <col min="1549" max="1792" width="9.1796875" style="8"/>
    <col min="1793" max="1793" width="7" style="8" customWidth="1"/>
    <col min="1794" max="1794" width="7.81640625" style="8" customWidth="1"/>
    <col min="1795" max="1795" width="12.7265625" style="8" customWidth="1"/>
    <col min="1796" max="1796" width="25.453125" style="8" customWidth="1"/>
    <col min="1797" max="1797" width="11.54296875" style="8" customWidth="1"/>
    <col min="1798" max="1798" width="10.453125" style="8" customWidth="1"/>
    <col min="1799" max="1799" width="24.54296875" style="8" customWidth="1"/>
    <col min="1800" max="1800" width="12.54296875" style="8" customWidth="1"/>
    <col min="1801" max="1801" width="13.453125" style="8" customWidth="1"/>
    <col min="1802" max="1802" width="10.81640625" style="8" customWidth="1"/>
    <col min="1803" max="1803" width="13.453125" style="8" customWidth="1"/>
    <col min="1804" max="1804" width="18.54296875" style="8" customWidth="1"/>
    <col min="1805" max="2048" width="9.1796875" style="8"/>
    <col min="2049" max="2049" width="7" style="8" customWidth="1"/>
    <col min="2050" max="2050" width="7.81640625" style="8" customWidth="1"/>
    <col min="2051" max="2051" width="12.7265625" style="8" customWidth="1"/>
    <col min="2052" max="2052" width="25.453125" style="8" customWidth="1"/>
    <col min="2053" max="2053" width="11.54296875" style="8" customWidth="1"/>
    <col min="2054" max="2054" width="10.453125" style="8" customWidth="1"/>
    <col min="2055" max="2055" width="24.54296875" style="8" customWidth="1"/>
    <col min="2056" max="2056" width="12.54296875" style="8" customWidth="1"/>
    <col min="2057" max="2057" width="13.453125" style="8" customWidth="1"/>
    <col min="2058" max="2058" width="10.81640625" style="8" customWidth="1"/>
    <col min="2059" max="2059" width="13.453125" style="8" customWidth="1"/>
    <col min="2060" max="2060" width="18.54296875" style="8" customWidth="1"/>
    <col min="2061" max="2304" width="9.1796875" style="8"/>
    <col min="2305" max="2305" width="7" style="8" customWidth="1"/>
    <col min="2306" max="2306" width="7.81640625" style="8" customWidth="1"/>
    <col min="2307" max="2307" width="12.7265625" style="8" customWidth="1"/>
    <col min="2308" max="2308" width="25.453125" style="8" customWidth="1"/>
    <col min="2309" max="2309" width="11.54296875" style="8" customWidth="1"/>
    <col min="2310" max="2310" width="10.453125" style="8" customWidth="1"/>
    <col min="2311" max="2311" width="24.54296875" style="8" customWidth="1"/>
    <col min="2312" max="2312" width="12.54296875" style="8" customWidth="1"/>
    <col min="2313" max="2313" width="13.453125" style="8" customWidth="1"/>
    <col min="2314" max="2314" width="10.81640625" style="8" customWidth="1"/>
    <col min="2315" max="2315" width="13.453125" style="8" customWidth="1"/>
    <col min="2316" max="2316" width="18.54296875" style="8" customWidth="1"/>
    <col min="2317" max="2560" width="9.1796875" style="8"/>
    <col min="2561" max="2561" width="7" style="8" customWidth="1"/>
    <col min="2562" max="2562" width="7.81640625" style="8" customWidth="1"/>
    <col min="2563" max="2563" width="12.7265625" style="8" customWidth="1"/>
    <col min="2564" max="2564" width="25.453125" style="8" customWidth="1"/>
    <col min="2565" max="2565" width="11.54296875" style="8" customWidth="1"/>
    <col min="2566" max="2566" width="10.453125" style="8" customWidth="1"/>
    <col min="2567" max="2567" width="24.54296875" style="8" customWidth="1"/>
    <col min="2568" max="2568" width="12.54296875" style="8" customWidth="1"/>
    <col min="2569" max="2569" width="13.453125" style="8" customWidth="1"/>
    <col min="2570" max="2570" width="10.81640625" style="8" customWidth="1"/>
    <col min="2571" max="2571" width="13.453125" style="8" customWidth="1"/>
    <col min="2572" max="2572" width="18.54296875" style="8" customWidth="1"/>
    <col min="2573" max="2816" width="9.1796875" style="8"/>
    <col min="2817" max="2817" width="7" style="8" customWidth="1"/>
    <col min="2818" max="2818" width="7.81640625" style="8" customWidth="1"/>
    <col min="2819" max="2819" width="12.7265625" style="8" customWidth="1"/>
    <col min="2820" max="2820" width="25.453125" style="8" customWidth="1"/>
    <col min="2821" max="2821" width="11.54296875" style="8" customWidth="1"/>
    <col min="2822" max="2822" width="10.453125" style="8" customWidth="1"/>
    <col min="2823" max="2823" width="24.54296875" style="8" customWidth="1"/>
    <col min="2824" max="2824" width="12.54296875" style="8" customWidth="1"/>
    <col min="2825" max="2825" width="13.453125" style="8" customWidth="1"/>
    <col min="2826" max="2826" width="10.81640625" style="8" customWidth="1"/>
    <col min="2827" max="2827" width="13.453125" style="8" customWidth="1"/>
    <col min="2828" max="2828" width="18.54296875" style="8" customWidth="1"/>
    <col min="2829" max="3072" width="9.1796875" style="8"/>
    <col min="3073" max="3073" width="7" style="8" customWidth="1"/>
    <col min="3074" max="3074" width="7.81640625" style="8" customWidth="1"/>
    <col min="3075" max="3075" width="12.7265625" style="8" customWidth="1"/>
    <col min="3076" max="3076" width="25.453125" style="8" customWidth="1"/>
    <col min="3077" max="3077" width="11.54296875" style="8" customWidth="1"/>
    <col min="3078" max="3078" width="10.453125" style="8" customWidth="1"/>
    <col min="3079" max="3079" width="24.54296875" style="8" customWidth="1"/>
    <col min="3080" max="3080" width="12.54296875" style="8" customWidth="1"/>
    <col min="3081" max="3081" width="13.453125" style="8" customWidth="1"/>
    <col min="3082" max="3082" width="10.81640625" style="8" customWidth="1"/>
    <col min="3083" max="3083" width="13.453125" style="8" customWidth="1"/>
    <col min="3084" max="3084" width="18.54296875" style="8" customWidth="1"/>
    <col min="3085" max="3328" width="9.1796875" style="8"/>
    <col min="3329" max="3329" width="7" style="8" customWidth="1"/>
    <col min="3330" max="3330" width="7.81640625" style="8" customWidth="1"/>
    <col min="3331" max="3331" width="12.7265625" style="8" customWidth="1"/>
    <col min="3332" max="3332" width="25.453125" style="8" customWidth="1"/>
    <col min="3333" max="3333" width="11.54296875" style="8" customWidth="1"/>
    <col min="3334" max="3334" width="10.453125" style="8" customWidth="1"/>
    <col min="3335" max="3335" width="24.54296875" style="8" customWidth="1"/>
    <col min="3336" max="3336" width="12.54296875" style="8" customWidth="1"/>
    <col min="3337" max="3337" width="13.453125" style="8" customWidth="1"/>
    <col min="3338" max="3338" width="10.81640625" style="8" customWidth="1"/>
    <col min="3339" max="3339" width="13.453125" style="8" customWidth="1"/>
    <col min="3340" max="3340" width="18.54296875" style="8" customWidth="1"/>
    <col min="3341" max="3584" width="9.1796875" style="8"/>
    <col min="3585" max="3585" width="7" style="8" customWidth="1"/>
    <col min="3586" max="3586" width="7.81640625" style="8" customWidth="1"/>
    <col min="3587" max="3587" width="12.7265625" style="8" customWidth="1"/>
    <col min="3588" max="3588" width="25.453125" style="8" customWidth="1"/>
    <col min="3589" max="3589" width="11.54296875" style="8" customWidth="1"/>
    <col min="3590" max="3590" width="10.453125" style="8" customWidth="1"/>
    <col min="3591" max="3591" width="24.54296875" style="8" customWidth="1"/>
    <col min="3592" max="3592" width="12.54296875" style="8" customWidth="1"/>
    <col min="3593" max="3593" width="13.453125" style="8" customWidth="1"/>
    <col min="3594" max="3594" width="10.81640625" style="8" customWidth="1"/>
    <col min="3595" max="3595" width="13.453125" style="8" customWidth="1"/>
    <col min="3596" max="3596" width="18.54296875" style="8" customWidth="1"/>
    <col min="3597" max="3840" width="9.1796875" style="8"/>
    <col min="3841" max="3841" width="7" style="8" customWidth="1"/>
    <col min="3842" max="3842" width="7.81640625" style="8" customWidth="1"/>
    <col min="3843" max="3843" width="12.7265625" style="8" customWidth="1"/>
    <col min="3844" max="3844" width="25.453125" style="8" customWidth="1"/>
    <col min="3845" max="3845" width="11.54296875" style="8" customWidth="1"/>
    <col min="3846" max="3846" width="10.453125" style="8" customWidth="1"/>
    <col min="3847" max="3847" width="24.54296875" style="8" customWidth="1"/>
    <col min="3848" max="3848" width="12.54296875" style="8" customWidth="1"/>
    <col min="3849" max="3849" width="13.453125" style="8" customWidth="1"/>
    <col min="3850" max="3850" width="10.81640625" style="8" customWidth="1"/>
    <col min="3851" max="3851" width="13.453125" style="8" customWidth="1"/>
    <col min="3852" max="3852" width="18.54296875" style="8" customWidth="1"/>
    <col min="3853" max="4096" width="9.1796875" style="8"/>
    <col min="4097" max="4097" width="7" style="8" customWidth="1"/>
    <col min="4098" max="4098" width="7.81640625" style="8" customWidth="1"/>
    <col min="4099" max="4099" width="12.7265625" style="8" customWidth="1"/>
    <col min="4100" max="4100" width="25.453125" style="8" customWidth="1"/>
    <col min="4101" max="4101" width="11.54296875" style="8" customWidth="1"/>
    <col min="4102" max="4102" width="10.453125" style="8" customWidth="1"/>
    <col min="4103" max="4103" width="24.54296875" style="8" customWidth="1"/>
    <col min="4104" max="4104" width="12.54296875" style="8" customWidth="1"/>
    <col min="4105" max="4105" width="13.453125" style="8" customWidth="1"/>
    <col min="4106" max="4106" width="10.81640625" style="8" customWidth="1"/>
    <col min="4107" max="4107" width="13.453125" style="8" customWidth="1"/>
    <col min="4108" max="4108" width="18.54296875" style="8" customWidth="1"/>
    <col min="4109" max="4352" width="9.1796875" style="8"/>
    <col min="4353" max="4353" width="7" style="8" customWidth="1"/>
    <col min="4354" max="4354" width="7.81640625" style="8" customWidth="1"/>
    <col min="4355" max="4355" width="12.7265625" style="8" customWidth="1"/>
    <col min="4356" max="4356" width="25.453125" style="8" customWidth="1"/>
    <col min="4357" max="4357" width="11.54296875" style="8" customWidth="1"/>
    <col min="4358" max="4358" width="10.453125" style="8" customWidth="1"/>
    <col min="4359" max="4359" width="24.54296875" style="8" customWidth="1"/>
    <col min="4360" max="4360" width="12.54296875" style="8" customWidth="1"/>
    <col min="4361" max="4361" width="13.453125" style="8" customWidth="1"/>
    <col min="4362" max="4362" width="10.81640625" style="8" customWidth="1"/>
    <col min="4363" max="4363" width="13.453125" style="8" customWidth="1"/>
    <col min="4364" max="4364" width="18.54296875" style="8" customWidth="1"/>
    <col min="4365" max="4608" width="9.1796875" style="8"/>
    <col min="4609" max="4609" width="7" style="8" customWidth="1"/>
    <col min="4610" max="4610" width="7.81640625" style="8" customWidth="1"/>
    <col min="4611" max="4611" width="12.7265625" style="8" customWidth="1"/>
    <col min="4612" max="4612" width="25.453125" style="8" customWidth="1"/>
    <col min="4613" max="4613" width="11.54296875" style="8" customWidth="1"/>
    <col min="4614" max="4614" width="10.453125" style="8" customWidth="1"/>
    <col min="4615" max="4615" width="24.54296875" style="8" customWidth="1"/>
    <col min="4616" max="4616" width="12.54296875" style="8" customWidth="1"/>
    <col min="4617" max="4617" width="13.453125" style="8" customWidth="1"/>
    <col min="4618" max="4618" width="10.81640625" style="8" customWidth="1"/>
    <col min="4619" max="4619" width="13.453125" style="8" customWidth="1"/>
    <col min="4620" max="4620" width="18.54296875" style="8" customWidth="1"/>
    <col min="4621" max="4864" width="9.1796875" style="8"/>
    <col min="4865" max="4865" width="7" style="8" customWidth="1"/>
    <col min="4866" max="4866" width="7.81640625" style="8" customWidth="1"/>
    <col min="4867" max="4867" width="12.7265625" style="8" customWidth="1"/>
    <col min="4868" max="4868" width="25.453125" style="8" customWidth="1"/>
    <col min="4869" max="4869" width="11.54296875" style="8" customWidth="1"/>
    <col min="4870" max="4870" width="10.453125" style="8" customWidth="1"/>
    <col min="4871" max="4871" width="24.54296875" style="8" customWidth="1"/>
    <col min="4872" max="4872" width="12.54296875" style="8" customWidth="1"/>
    <col min="4873" max="4873" width="13.453125" style="8" customWidth="1"/>
    <col min="4874" max="4874" width="10.81640625" style="8" customWidth="1"/>
    <col min="4875" max="4875" width="13.453125" style="8" customWidth="1"/>
    <col min="4876" max="4876" width="18.54296875" style="8" customWidth="1"/>
    <col min="4877" max="5120" width="9.1796875" style="8"/>
    <col min="5121" max="5121" width="7" style="8" customWidth="1"/>
    <col min="5122" max="5122" width="7.81640625" style="8" customWidth="1"/>
    <col min="5123" max="5123" width="12.7265625" style="8" customWidth="1"/>
    <col min="5124" max="5124" width="25.453125" style="8" customWidth="1"/>
    <col min="5125" max="5125" width="11.54296875" style="8" customWidth="1"/>
    <col min="5126" max="5126" width="10.453125" style="8" customWidth="1"/>
    <col min="5127" max="5127" width="24.54296875" style="8" customWidth="1"/>
    <col min="5128" max="5128" width="12.54296875" style="8" customWidth="1"/>
    <col min="5129" max="5129" width="13.453125" style="8" customWidth="1"/>
    <col min="5130" max="5130" width="10.81640625" style="8" customWidth="1"/>
    <col min="5131" max="5131" width="13.453125" style="8" customWidth="1"/>
    <col min="5132" max="5132" width="18.54296875" style="8" customWidth="1"/>
    <col min="5133" max="5376" width="9.1796875" style="8"/>
    <col min="5377" max="5377" width="7" style="8" customWidth="1"/>
    <col min="5378" max="5378" width="7.81640625" style="8" customWidth="1"/>
    <col min="5379" max="5379" width="12.7265625" style="8" customWidth="1"/>
    <col min="5380" max="5380" width="25.453125" style="8" customWidth="1"/>
    <col min="5381" max="5381" width="11.54296875" style="8" customWidth="1"/>
    <col min="5382" max="5382" width="10.453125" style="8" customWidth="1"/>
    <col min="5383" max="5383" width="24.54296875" style="8" customWidth="1"/>
    <col min="5384" max="5384" width="12.54296875" style="8" customWidth="1"/>
    <col min="5385" max="5385" width="13.453125" style="8" customWidth="1"/>
    <col min="5386" max="5386" width="10.81640625" style="8" customWidth="1"/>
    <col min="5387" max="5387" width="13.453125" style="8" customWidth="1"/>
    <col min="5388" max="5388" width="18.54296875" style="8" customWidth="1"/>
    <col min="5389" max="5632" width="9.1796875" style="8"/>
    <col min="5633" max="5633" width="7" style="8" customWidth="1"/>
    <col min="5634" max="5634" width="7.81640625" style="8" customWidth="1"/>
    <col min="5635" max="5635" width="12.7265625" style="8" customWidth="1"/>
    <col min="5636" max="5636" width="25.453125" style="8" customWidth="1"/>
    <col min="5637" max="5637" width="11.54296875" style="8" customWidth="1"/>
    <col min="5638" max="5638" width="10.453125" style="8" customWidth="1"/>
    <col min="5639" max="5639" width="24.54296875" style="8" customWidth="1"/>
    <col min="5640" max="5640" width="12.54296875" style="8" customWidth="1"/>
    <col min="5641" max="5641" width="13.453125" style="8" customWidth="1"/>
    <col min="5642" max="5642" width="10.81640625" style="8" customWidth="1"/>
    <col min="5643" max="5643" width="13.453125" style="8" customWidth="1"/>
    <col min="5644" max="5644" width="18.54296875" style="8" customWidth="1"/>
    <col min="5645" max="5888" width="9.1796875" style="8"/>
    <col min="5889" max="5889" width="7" style="8" customWidth="1"/>
    <col min="5890" max="5890" width="7.81640625" style="8" customWidth="1"/>
    <col min="5891" max="5891" width="12.7265625" style="8" customWidth="1"/>
    <col min="5892" max="5892" width="25.453125" style="8" customWidth="1"/>
    <col min="5893" max="5893" width="11.54296875" style="8" customWidth="1"/>
    <col min="5894" max="5894" width="10.453125" style="8" customWidth="1"/>
    <col min="5895" max="5895" width="24.54296875" style="8" customWidth="1"/>
    <col min="5896" max="5896" width="12.54296875" style="8" customWidth="1"/>
    <col min="5897" max="5897" width="13.453125" style="8" customWidth="1"/>
    <col min="5898" max="5898" width="10.81640625" style="8" customWidth="1"/>
    <col min="5899" max="5899" width="13.453125" style="8" customWidth="1"/>
    <col min="5900" max="5900" width="18.54296875" style="8" customWidth="1"/>
    <col min="5901" max="6144" width="9.1796875" style="8"/>
    <col min="6145" max="6145" width="7" style="8" customWidth="1"/>
    <col min="6146" max="6146" width="7.81640625" style="8" customWidth="1"/>
    <col min="6147" max="6147" width="12.7265625" style="8" customWidth="1"/>
    <col min="6148" max="6148" width="25.453125" style="8" customWidth="1"/>
    <col min="6149" max="6149" width="11.54296875" style="8" customWidth="1"/>
    <col min="6150" max="6150" width="10.453125" style="8" customWidth="1"/>
    <col min="6151" max="6151" width="24.54296875" style="8" customWidth="1"/>
    <col min="6152" max="6152" width="12.54296875" style="8" customWidth="1"/>
    <col min="6153" max="6153" width="13.453125" style="8" customWidth="1"/>
    <col min="6154" max="6154" width="10.81640625" style="8" customWidth="1"/>
    <col min="6155" max="6155" width="13.453125" style="8" customWidth="1"/>
    <col min="6156" max="6156" width="18.54296875" style="8" customWidth="1"/>
    <col min="6157" max="6400" width="9.1796875" style="8"/>
    <col min="6401" max="6401" width="7" style="8" customWidth="1"/>
    <col min="6402" max="6402" width="7.81640625" style="8" customWidth="1"/>
    <col min="6403" max="6403" width="12.7265625" style="8" customWidth="1"/>
    <col min="6404" max="6404" width="25.453125" style="8" customWidth="1"/>
    <col min="6405" max="6405" width="11.54296875" style="8" customWidth="1"/>
    <col min="6406" max="6406" width="10.453125" style="8" customWidth="1"/>
    <col min="6407" max="6407" width="24.54296875" style="8" customWidth="1"/>
    <col min="6408" max="6408" width="12.54296875" style="8" customWidth="1"/>
    <col min="6409" max="6409" width="13.453125" style="8" customWidth="1"/>
    <col min="6410" max="6410" width="10.81640625" style="8" customWidth="1"/>
    <col min="6411" max="6411" width="13.453125" style="8" customWidth="1"/>
    <col min="6412" max="6412" width="18.54296875" style="8" customWidth="1"/>
    <col min="6413" max="6656" width="9.1796875" style="8"/>
    <col min="6657" max="6657" width="7" style="8" customWidth="1"/>
    <col min="6658" max="6658" width="7.81640625" style="8" customWidth="1"/>
    <col min="6659" max="6659" width="12.7265625" style="8" customWidth="1"/>
    <col min="6660" max="6660" width="25.453125" style="8" customWidth="1"/>
    <col min="6661" max="6661" width="11.54296875" style="8" customWidth="1"/>
    <col min="6662" max="6662" width="10.453125" style="8" customWidth="1"/>
    <col min="6663" max="6663" width="24.54296875" style="8" customWidth="1"/>
    <col min="6664" max="6664" width="12.54296875" style="8" customWidth="1"/>
    <col min="6665" max="6665" width="13.453125" style="8" customWidth="1"/>
    <col min="6666" max="6666" width="10.81640625" style="8" customWidth="1"/>
    <col min="6667" max="6667" width="13.453125" style="8" customWidth="1"/>
    <col min="6668" max="6668" width="18.54296875" style="8" customWidth="1"/>
    <col min="6669" max="6912" width="9.1796875" style="8"/>
    <col min="6913" max="6913" width="7" style="8" customWidth="1"/>
    <col min="6914" max="6914" width="7.81640625" style="8" customWidth="1"/>
    <col min="6915" max="6915" width="12.7265625" style="8" customWidth="1"/>
    <col min="6916" max="6916" width="25.453125" style="8" customWidth="1"/>
    <col min="6917" max="6917" width="11.54296875" style="8" customWidth="1"/>
    <col min="6918" max="6918" width="10.453125" style="8" customWidth="1"/>
    <col min="6919" max="6919" width="24.54296875" style="8" customWidth="1"/>
    <col min="6920" max="6920" width="12.54296875" style="8" customWidth="1"/>
    <col min="6921" max="6921" width="13.453125" style="8" customWidth="1"/>
    <col min="6922" max="6922" width="10.81640625" style="8" customWidth="1"/>
    <col min="6923" max="6923" width="13.453125" style="8" customWidth="1"/>
    <col min="6924" max="6924" width="18.54296875" style="8" customWidth="1"/>
    <col min="6925" max="7168" width="9.1796875" style="8"/>
    <col min="7169" max="7169" width="7" style="8" customWidth="1"/>
    <col min="7170" max="7170" width="7.81640625" style="8" customWidth="1"/>
    <col min="7171" max="7171" width="12.7265625" style="8" customWidth="1"/>
    <col min="7172" max="7172" width="25.453125" style="8" customWidth="1"/>
    <col min="7173" max="7173" width="11.54296875" style="8" customWidth="1"/>
    <col min="7174" max="7174" width="10.453125" style="8" customWidth="1"/>
    <col min="7175" max="7175" width="24.54296875" style="8" customWidth="1"/>
    <col min="7176" max="7176" width="12.54296875" style="8" customWidth="1"/>
    <col min="7177" max="7177" width="13.453125" style="8" customWidth="1"/>
    <col min="7178" max="7178" width="10.81640625" style="8" customWidth="1"/>
    <col min="7179" max="7179" width="13.453125" style="8" customWidth="1"/>
    <col min="7180" max="7180" width="18.54296875" style="8" customWidth="1"/>
    <col min="7181" max="7424" width="9.1796875" style="8"/>
    <col min="7425" max="7425" width="7" style="8" customWidth="1"/>
    <col min="7426" max="7426" width="7.81640625" style="8" customWidth="1"/>
    <col min="7427" max="7427" width="12.7265625" style="8" customWidth="1"/>
    <col min="7428" max="7428" width="25.453125" style="8" customWidth="1"/>
    <col min="7429" max="7429" width="11.54296875" style="8" customWidth="1"/>
    <col min="7430" max="7430" width="10.453125" style="8" customWidth="1"/>
    <col min="7431" max="7431" width="24.54296875" style="8" customWidth="1"/>
    <col min="7432" max="7432" width="12.54296875" style="8" customWidth="1"/>
    <col min="7433" max="7433" width="13.453125" style="8" customWidth="1"/>
    <col min="7434" max="7434" width="10.81640625" style="8" customWidth="1"/>
    <col min="7435" max="7435" width="13.453125" style="8" customWidth="1"/>
    <col min="7436" max="7436" width="18.54296875" style="8" customWidth="1"/>
    <col min="7437" max="7680" width="9.1796875" style="8"/>
    <col min="7681" max="7681" width="7" style="8" customWidth="1"/>
    <col min="7682" max="7682" width="7.81640625" style="8" customWidth="1"/>
    <col min="7683" max="7683" width="12.7265625" style="8" customWidth="1"/>
    <col min="7684" max="7684" width="25.453125" style="8" customWidth="1"/>
    <col min="7685" max="7685" width="11.54296875" style="8" customWidth="1"/>
    <col min="7686" max="7686" width="10.453125" style="8" customWidth="1"/>
    <col min="7687" max="7687" width="24.54296875" style="8" customWidth="1"/>
    <col min="7688" max="7688" width="12.54296875" style="8" customWidth="1"/>
    <col min="7689" max="7689" width="13.453125" style="8" customWidth="1"/>
    <col min="7690" max="7690" width="10.81640625" style="8" customWidth="1"/>
    <col min="7691" max="7691" width="13.453125" style="8" customWidth="1"/>
    <col min="7692" max="7692" width="18.54296875" style="8" customWidth="1"/>
    <col min="7693" max="7936" width="9.1796875" style="8"/>
    <col min="7937" max="7937" width="7" style="8" customWidth="1"/>
    <col min="7938" max="7938" width="7.81640625" style="8" customWidth="1"/>
    <col min="7939" max="7939" width="12.7265625" style="8" customWidth="1"/>
    <col min="7940" max="7940" width="25.453125" style="8" customWidth="1"/>
    <col min="7941" max="7941" width="11.54296875" style="8" customWidth="1"/>
    <col min="7942" max="7942" width="10.453125" style="8" customWidth="1"/>
    <col min="7943" max="7943" width="24.54296875" style="8" customWidth="1"/>
    <col min="7944" max="7944" width="12.54296875" style="8" customWidth="1"/>
    <col min="7945" max="7945" width="13.453125" style="8" customWidth="1"/>
    <col min="7946" max="7946" width="10.81640625" style="8" customWidth="1"/>
    <col min="7947" max="7947" width="13.453125" style="8" customWidth="1"/>
    <col min="7948" max="7948" width="18.54296875" style="8" customWidth="1"/>
    <col min="7949" max="8192" width="9.1796875" style="8"/>
    <col min="8193" max="8193" width="7" style="8" customWidth="1"/>
    <col min="8194" max="8194" width="7.81640625" style="8" customWidth="1"/>
    <col min="8195" max="8195" width="12.7265625" style="8" customWidth="1"/>
    <col min="8196" max="8196" width="25.453125" style="8" customWidth="1"/>
    <col min="8197" max="8197" width="11.54296875" style="8" customWidth="1"/>
    <col min="8198" max="8198" width="10.453125" style="8" customWidth="1"/>
    <col min="8199" max="8199" width="24.54296875" style="8" customWidth="1"/>
    <col min="8200" max="8200" width="12.54296875" style="8" customWidth="1"/>
    <col min="8201" max="8201" width="13.453125" style="8" customWidth="1"/>
    <col min="8202" max="8202" width="10.81640625" style="8" customWidth="1"/>
    <col min="8203" max="8203" width="13.453125" style="8" customWidth="1"/>
    <col min="8204" max="8204" width="18.54296875" style="8" customWidth="1"/>
    <col min="8205" max="8448" width="9.1796875" style="8"/>
    <col min="8449" max="8449" width="7" style="8" customWidth="1"/>
    <col min="8450" max="8450" width="7.81640625" style="8" customWidth="1"/>
    <col min="8451" max="8451" width="12.7265625" style="8" customWidth="1"/>
    <col min="8452" max="8452" width="25.453125" style="8" customWidth="1"/>
    <col min="8453" max="8453" width="11.54296875" style="8" customWidth="1"/>
    <col min="8454" max="8454" width="10.453125" style="8" customWidth="1"/>
    <col min="8455" max="8455" width="24.54296875" style="8" customWidth="1"/>
    <col min="8456" max="8456" width="12.54296875" style="8" customWidth="1"/>
    <col min="8457" max="8457" width="13.453125" style="8" customWidth="1"/>
    <col min="8458" max="8458" width="10.81640625" style="8" customWidth="1"/>
    <col min="8459" max="8459" width="13.453125" style="8" customWidth="1"/>
    <col min="8460" max="8460" width="18.54296875" style="8" customWidth="1"/>
    <col min="8461" max="8704" width="9.1796875" style="8"/>
    <col min="8705" max="8705" width="7" style="8" customWidth="1"/>
    <col min="8706" max="8706" width="7.81640625" style="8" customWidth="1"/>
    <col min="8707" max="8707" width="12.7265625" style="8" customWidth="1"/>
    <col min="8708" max="8708" width="25.453125" style="8" customWidth="1"/>
    <col min="8709" max="8709" width="11.54296875" style="8" customWidth="1"/>
    <col min="8710" max="8710" width="10.453125" style="8" customWidth="1"/>
    <col min="8711" max="8711" width="24.54296875" style="8" customWidth="1"/>
    <col min="8712" max="8712" width="12.54296875" style="8" customWidth="1"/>
    <col min="8713" max="8713" width="13.453125" style="8" customWidth="1"/>
    <col min="8714" max="8714" width="10.81640625" style="8" customWidth="1"/>
    <col min="8715" max="8715" width="13.453125" style="8" customWidth="1"/>
    <col min="8716" max="8716" width="18.54296875" style="8" customWidth="1"/>
    <col min="8717" max="8960" width="9.1796875" style="8"/>
    <col min="8961" max="8961" width="7" style="8" customWidth="1"/>
    <col min="8962" max="8962" width="7.81640625" style="8" customWidth="1"/>
    <col min="8963" max="8963" width="12.7265625" style="8" customWidth="1"/>
    <col min="8964" max="8964" width="25.453125" style="8" customWidth="1"/>
    <col min="8965" max="8965" width="11.54296875" style="8" customWidth="1"/>
    <col min="8966" max="8966" width="10.453125" style="8" customWidth="1"/>
    <col min="8967" max="8967" width="24.54296875" style="8" customWidth="1"/>
    <col min="8968" max="8968" width="12.54296875" style="8" customWidth="1"/>
    <col min="8969" max="8969" width="13.453125" style="8" customWidth="1"/>
    <col min="8970" max="8970" width="10.81640625" style="8" customWidth="1"/>
    <col min="8971" max="8971" width="13.453125" style="8" customWidth="1"/>
    <col min="8972" max="8972" width="18.54296875" style="8" customWidth="1"/>
    <col min="8973" max="9216" width="9.1796875" style="8"/>
    <col min="9217" max="9217" width="7" style="8" customWidth="1"/>
    <col min="9218" max="9218" width="7.81640625" style="8" customWidth="1"/>
    <col min="9219" max="9219" width="12.7265625" style="8" customWidth="1"/>
    <col min="9220" max="9220" width="25.453125" style="8" customWidth="1"/>
    <col min="9221" max="9221" width="11.54296875" style="8" customWidth="1"/>
    <col min="9222" max="9222" width="10.453125" style="8" customWidth="1"/>
    <col min="9223" max="9223" width="24.54296875" style="8" customWidth="1"/>
    <col min="9224" max="9224" width="12.54296875" style="8" customWidth="1"/>
    <col min="9225" max="9225" width="13.453125" style="8" customWidth="1"/>
    <col min="9226" max="9226" width="10.81640625" style="8" customWidth="1"/>
    <col min="9227" max="9227" width="13.453125" style="8" customWidth="1"/>
    <col min="9228" max="9228" width="18.54296875" style="8" customWidth="1"/>
    <col min="9229" max="9472" width="9.1796875" style="8"/>
    <col min="9473" max="9473" width="7" style="8" customWidth="1"/>
    <col min="9474" max="9474" width="7.81640625" style="8" customWidth="1"/>
    <col min="9475" max="9475" width="12.7265625" style="8" customWidth="1"/>
    <col min="9476" max="9476" width="25.453125" style="8" customWidth="1"/>
    <col min="9477" max="9477" width="11.54296875" style="8" customWidth="1"/>
    <col min="9478" max="9478" width="10.453125" style="8" customWidth="1"/>
    <col min="9479" max="9479" width="24.54296875" style="8" customWidth="1"/>
    <col min="9480" max="9480" width="12.54296875" style="8" customWidth="1"/>
    <col min="9481" max="9481" width="13.453125" style="8" customWidth="1"/>
    <col min="9482" max="9482" width="10.81640625" style="8" customWidth="1"/>
    <col min="9483" max="9483" width="13.453125" style="8" customWidth="1"/>
    <col min="9484" max="9484" width="18.54296875" style="8" customWidth="1"/>
    <col min="9485" max="9728" width="9.1796875" style="8"/>
    <col min="9729" max="9729" width="7" style="8" customWidth="1"/>
    <col min="9730" max="9730" width="7.81640625" style="8" customWidth="1"/>
    <col min="9731" max="9731" width="12.7265625" style="8" customWidth="1"/>
    <col min="9732" max="9732" width="25.453125" style="8" customWidth="1"/>
    <col min="9733" max="9733" width="11.54296875" style="8" customWidth="1"/>
    <col min="9734" max="9734" width="10.453125" style="8" customWidth="1"/>
    <col min="9735" max="9735" width="24.54296875" style="8" customWidth="1"/>
    <col min="9736" max="9736" width="12.54296875" style="8" customWidth="1"/>
    <col min="9737" max="9737" width="13.453125" style="8" customWidth="1"/>
    <col min="9738" max="9738" width="10.81640625" style="8" customWidth="1"/>
    <col min="9739" max="9739" width="13.453125" style="8" customWidth="1"/>
    <col min="9740" max="9740" width="18.54296875" style="8" customWidth="1"/>
    <col min="9741" max="9984" width="9.1796875" style="8"/>
    <col min="9985" max="9985" width="7" style="8" customWidth="1"/>
    <col min="9986" max="9986" width="7.81640625" style="8" customWidth="1"/>
    <col min="9987" max="9987" width="12.7265625" style="8" customWidth="1"/>
    <col min="9988" max="9988" width="25.453125" style="8" customWidth="1"/>
    <col min="9989" max="9989" width="11.54296875" style="8" customWidth="1"/>
    <col min="9990" max="9990" width="10.453125" style="8" customWidth="1"/>
    <col min="9991" max="9991" width="24.54296875" style="8" customWidth="1"/>
    <col min="9992" max="9992" width="12.54296875" style="8" customWidth="1"/>
    <col min="9993" max="9993" width="13.453125" style="8" customWidth="1"/>
    <col min="9994" max="9994" width="10.81640625" style="8" customWidth="1"/>
    <col min="9995" max="9995" width="13.453125" style="8" customWidth="1"/>
    <col min="9996" max="9996" width="18.54296875" style="8" customWidth="1"/>
    <col min="9997" max="10240" width="9.1796875" style="8"/>
    <col min="10241" max="10241" width="7" style="8" customWidth="1"/>
    <col min="10242" max="10242" width="7.81640625" style="8" customWidth="1"/>
    <col min="10243" max="10243" width="12.7265625" style="8" customWidth="1"/>
    <col min="10244" max="10244" width="25.453125" style="8" customWidth="1"/>
    <col min="10245" max="10245" width="11.54296875" style="8" customWidth="1"/>
    <col min="10246" max="10246" width="10.453125" style="8" customWidth="1"/>
    <col min="10247" max="10247" width="24.54296875" style="8" customWidth="1"/>
    <col min="10248" max="10248" width="12.54296875" style="8" customWidth="1"/>
    <col min="10249" max="10249" width="13.453125" style="8" customWidth="1"/>
    <col min="10250" max="10250" width="10.81640625" style="8" customWidth="1"/>
    <col min="10251" max="10251" width="13.453125" style="8" customWidth="1"/>
    <col min="10252" max="10252" width="18.54296875" style="8" customWidth="1"/>
    <col min="10253" max="10496" width="9.1796875" style="8"/>
    <col min="10497" max="10497" width="7" style="8" customWidth="1"/>
    <col min="10498" max="10498" width="7.81640625" style="8" customWidth="1"/>
    <col min="10499" max="10499" width="12.7265625" style="8" customWidth="1"/>
    <col min="10500" max="10500" width="25.453125" style="8" customWidth="1"/>
    <col min="10501" max="10501" width="11.54296875" style="8" customWidth="1"/>
    <col min="10502" max="10502" width="10.453125" style="8" customWidth="1"/>
    <col min="10503" max="10503" width="24.54296875" style="8" customWidth="1"/>
    <col min="10504" max="10504" width="12.54296875" style="8" customWidth="1"/>
    <col min="10505" max="10505" width="13.453125" style="8" customWidth="1"/>
    <col min="10506" max="10506" width="10.81640625" style="8" customWidth="1"/>
    <col min="10507" max="10507" width="13.453125" style="8" customWidth="1"/>
    <col min="10508" max="10508" width="18.54296875" style="8" customWidth="1"/>
    <col min="10509" max="10752" width="9.1796875" style="8"/>
    <col min="10753" max="10753" width="7" style="8" customWidth="1"/>
    <col min="10754" max="10754" width="7.81640625" style="8" customWidth="1"/>
    <col min="10755" max="10755" width="12.7265625" style="8" customWidth="1"/>
    <col min="10756" max="10756" width="25.453125" style="8" customWidth="1"/>
    <col min="10757" max="10757" width="11.54296875" style="8" customWidth="1"/>
    <col min="10758" max="10758" width="10.453125" style="8" customWidth="1"/>
    <col min="10759" max="10759" width="24.54296875" style="8" customWidth="1"/>
    <col min="10760" max="10760" width="12.54296875" style="8" customWidth="1"/>
    <col min="10761" max="10761" width="13.453125" style="8" customWidth="1"/>
    <col min="10762" max="10762" width="10.81640625" style="8" customWidth="1"/>
    <col min="10763" max="10763" width="13.453125" style="8" customWidth="1"/>
    <col min="10764" max="10764" width="18.54296875" style="8" customWidth="1"/>
    <col min="10765" max="11008" width="9.1796875" style="8"/>
    <col min="11009" max="11009" width="7" style="8" customWidth="1"/>
    <col min="11010" max="11010" width="7.81640625" style="8" customWidth="1"/>
    <col min="11011" max="11011" width="12.7265625" style="8" customWidth="1"/>
    <col min="11012" max="11012" width="25.453125" style="8" customWidth="1"/>
    <col min="11013" max="11013" width="11.54296875" style="8" customWidth="1"/>
    <col min="11014" max="11014" width="10.453125" style="8" customWidth="1"/>
    <col min="11015" max="11015" width="24.54296875" style="8" customWidth="1"/>
    <col min="11016" max="11016" width="12.54296875" style="8" customWidth="1"/>
    <col min="11017" max="11017" width="13.453125" style="8" customWidth="1"/>
    <col min="11018" max="11018" width="10.81640625" style="8" customWidth="1"/>
    <col min="11019" max="11019" width="13.453125" style="8" customWidth="1"/>
    <col min="11020" max="11020" width="18.54296875" style="8" customWidth="1"/>
    <col min="11021" max="11264" width="9.1796875" style="8"/>
    <col min="11265" max="11265" width="7" style="8" customWidth="1"/>
    <col min="11266" max="11266" width="7.81640625" style="8" customWidth="1"/>
    <col min="11267" max="11267" width="12.7265625" style="8" customWidth="1"/>
    <col min="11268" max="11268" width="25.453125" style="8" customWidth="1"/>
    <col min="11269" max="11269" width="11.54296875" style="8" customWidth="1"/>
    <col min="11270" max="11270" width="10.453125" style="8" customWidth="1"/>
    <col min="11271" max="11271" width="24.54296875" style="8" customWidth="1"/>
    <col min="11272" max="11272" width="12.54296875" style="8" customWidth="1"/>
    <col min="11273" max="11273" width="13.453125" style="8" customWidth="1"/>
    <col min="11274" max="11274" width="10.81640625" style="8" customWidth="1"/>
    <col min="11275" max="11275" width="13.453125" style="8" customWidth="1"/>
    <col min="11276" max="11276" width="18.54296875" style="8" customWidth="1"/>
    <col min="11277" max="11520" width="9.1796875" style="8"/>
    <col min="11521" max="11521" width="7" style="8" customWidth="1"/>
    <col min="11522" max="11522" width="7.81640625" style="8" customWidth="1"/>
    <col min="11523" max="11523" width="12.7265625" style="8" customWidth="1"/>
    <col min="11524" max="11524" width="25.453125" style="8" customWidth="1"/>
    <col min="11525" max="11525" width="11.54296875" style="8" customWidth="1"/>
    <col min="11526" max="11526" width="10.453125" style="8" customWidth="1"/>
    <col min="11527" max="11527" width="24.54296875" style="8" customWidth="1"/>
    <col min="11528" max="11528" width="12.54296875" style="8" customWidth="1"/>
    <col min="11529" max="11529" width="13.453125" style="8" customWidth="1"/>
    <col min="11530" max="11530" width="10.81640625" style="8" customWidth="1"/>
    <col min="11531" max="11531" width="13.453125" style="8" customWidth="1"/>
    <col min="11532" max="11532" width="18.54296875" style="8" customWidth="1"/>
    <col min="11533" max="11776" width="9.1796875" style="8"/>
    <col min="11777" max="11777" width="7" style="8" customWidth="1"/>
    <col min="11778" max="11778" width="7.81640625" style="8" customWidth="1"/>
    <col min="11779" max="11779" width="12.7265625" style="8" customWidth="1"/>
    <col min="11780" max="11780" width="25.453125" style="8" customWidth="1"/>
    <col min="11781" max="11781" width="11.54296875" style="8" customWidth="1"/>
    <col min="11782" max="11782" width="10.453125" style="8" customWidth="1"/>
    <col min="11783" max="11783" width="24.54296875" style="8" customWidth="1"/>
    <col min="11784" max="11784" width="12.54296875" style="8" customWidth="1"/>
    <col min="11785" max="11785" width="13.453125" style="8" customWidth="1"/>
    <col min="11786" max="11786" width="10.81640625" style="8" customWidth="1"/>
    <col min="11787" max="11787" width="13.453125" style="8" customWidth="1"/>
    <col min="11788" max="11788" width="18.54296875" style="8" customWidth="1"/>
    <col min="11789" max="12032" width="9.1796875" style="8"/>
    <col min="12033" max="12033" width="7" style="8" customWidth="1"/>
    <col min="12034" max="12034" width="7.81640625" style="8" customWidth="1"/>
    <col min="12035" max="12035" width="12.7265625" style="8" customWidth="1"/>
    <col min="12036" max="12036" width="25.453125" style="8" customWidth="1"/>
    <col min="12037" max="12037" width="11.54296875" style="8" customWidth="1"/>
    <col min="12038" max="12038" width="10.453125" style="8" customWidth="1"/>
    <col min="12039" max="12039" width="24.54296875" style="8" customWidth="1"/>
    <col min="12040" max="12040" width="12.54296875" style="8" customWidth="1"/>
    <col min="12041" max="12041" width="13.453125" style="8" customWidth="1"/>
    <col min="12042" max="12042" width="10.81640625" style="8" customWidth="1"/>
    <col min="12043" max="12043" width="13.453125" style="8" customWidth="1"/>
    <col min="12044" max="12044" width="18.54296875" style="8" customWidth="1"/>
    <col min="12045" max="12288" width="9.1796875" style="8"/>
    <col min="12289" max="12289" width="7" style="8" customWidth="1"/>
    <col min="12290" max="12290" width="7.81640625" style="8" customWidth="1"/>
    <col min="12291" max="12291" width="12.7265625" style="8" customWidth="1"/>
    <col min="12292" max="12292" width="25.453125" style="8" customWidth="1"/>
    <col min="12293" max="12293" width="11.54296875" style="8" customWidth="1"/>
    <col min="12294" max="12294" width="10.453125" style="8" customWidth="1"/>
    <col min="12295" max="12295" width="24.54296875" style="8" customWidth="1"/>
    <col min="12296" max="12296" width="12.54296875" style="8" customWidth="1"/>
    <col min="12297" max="12297" width="13.453125" style="8" customWidth="1"/>
    <col min="12298" max="12298" width="10.81640625" style="8" customWidth="1"/>
    <col min="12299" max="12299" width="13.453125" style="8" customWidth="1"/>
    <col min="12300" max="12300" width="18.54296875" style="8" customWidth="1"/>
    <col min="12301" max="12544" width="9.1796875" style="8"/>
    <col min="12545" max="12545" width="7" style="8" customWidth="1"/>
    <col min="12546" max="12546" width="7.81640625" style="8" customWidth="1"/>
    <col min="12547" max="12547" width="12.7265625" style="8" customWidth="1"/>
    <col min="12548" max="12548" width="25.453125" style="8" customWidth="1"/>
    <col min="12549" max="12549" width="11.54296875" style="8" customWidth="1"/>
    <col min="12550" max="12550" width="10.453125" style="8" customWidth="1"/>
    <col min="12551" max="12551" width="24.54296875" style="8" customWidth="1"/>
    <col min="12552" max="12552" width="12.54296875" style="8" customWidth="1"/>
    <col min="12553" max="12553" width="13.453125" style="8" customWidth="1"/>
    <col min="12554" max="12554" width="10.81640625" style="8" customWidth="1"/>
    <col min="12555" max="12555" width="13.453125" style="8" customWidth="1"/>
    <col min="12556" max="12556" width="18.54296875" style="8" customWidth="1"/>
    <col min="12557" max="12800" width="9.1796875" style="8"/>
    <col min="12801" max="12801" width="7" style="8" customWidth="1"/>
    <col min="12802" max="12802" width="7.81640625" style="8" customWidth="1"/>
    <col min="12803" max="12803" width="12.7265625" style="8" customWidth="1"/>
    <col min="12804" max="12804" width="25.453125" style="8" customWidth="1"/>
    <col min="12805" max="12805" width="11.54296875" style="8" customWidth="1"/>
    <col min="12806" max="12806" width="10.453125" style="8" customWidth="1"/>
    <col min="12807" max="12807" width="24.54296875" style="8" customWidth="1"/>
    <col min="12808" max="12808" width="12.54296875" style="8" customWidth="1"/>
    <col min="12809" max="12809" width="13.453125" style="8" customWidth="1"/>
    <col min="12810" max="12810" width="10.81640625" style="8" customWidth="1"/>
    <col min="12811" max="12811" width="13.453125" style="8" customWidth="1"/>
    <col min="12812" max="12812" width="18.54296875" style="8" customWidth="1"/>
    <col min="12813" max="13056" width="9.1796875" style="8"/>
    <col min="13057" max="13057" width="7" style="8" customWidth="1"/>
    <col min="13058" max="13058" width="7.81640625" style="8" customWidth="1"/>
    <col min="13059" max="13059" width="12.7265625" style="8" customWidth="1"/>
    <col min="13060" max="13060" width="25.453125" style="8" customWidth="1"/>
    <col min="13061" max="13061" width="11.54296875" style="8" customWidth="1"/>
    <col min="13062" max="13062" width="10.453125" style="8" customWidth="1"/>
    <col min="13063" max="13063" width="24.54296875" style="8" customWidth="1"/>
    <col min="13064" max="13064" width="12.54296875" style="8" customWidth="1"/>
    <col min="13065" max="13065" width="13.453125" style="8" customWidth="1"/>
    <col min="13066" max="13066" width="10.81640625" style="8" customWidth="1"/>
    <col min="13067" max="13067" width="13.453125" style="8" customWidth="1"/>
    <col min="13068" max="13068" width="18.54296875" style="8" customWidth="1"/>
    <col min="13069" max="13312" width="9.1796875" style="8"/>
    <col min="13313" max="13313" width="7" style="8" customWidth="1"/>
    <col min="13314" max="13314" width="7.81640625" style="8" customWidth="1"/>
    <col min="13315" max="13315" width="12.7265625" style="8" customWidth="1"/>
    <col min="13316" max="13316" width="25.453125" style="8" customWidth="1"/>
    <col min="13317" max="13317" width="11.54296875" style="8" customWidth="1"/>
    <col min="13318" max="13318" width="10.453125" style="8" customWidth="1"/>
    <col min="13319" max="13319" width="24.54296875" style="8" customWidth="1"/>
    <col min="13320" max="13320" width="12.54296875" style="8" customWidth="1"/>
    <col min="13321" max="13321" width="13.453125" style="8" customWidth="1"/>
    <col min="13322" max="13322" width="10.81640625" style="8" customWidth="1"/>
    <col min="13323" max="13323" width="13.453125" style="8" customWidth="1"/>
    <col min="13324" max="13324" width="18.54296875" style="8" customWidth="1"/>
    <col min="13325" max="13568" width="9.1796875" style="8"/>
    <col min="13569" max="13569" width="7" style="8" customWidth="1"/>
    <col min="13570" max="13570" width="7.81640625" style="8" customWidth="1"/>
    <col min="13571" max="13571" width="12.7265625" style="8" customWidth="1"/>
    <col min="13572" max="13572" width="25.453125" style="8" customWidth="1"/>
    <col min="13573" max="13573" width="11.54296875" style="8" customWidth="1"/>
    <col min="13574" max="13574" width="10.453125" style="8" customWidth="1"/>
    <col min="13575" max="13575" width="24.54296875" style="8" customWidth="1"/>
    <col min="13576" max="13576" width="12.54296875" style="8" customWidth="1"/>
    <col min="13577" max="13577" width="13.453125" style="8" customWidth="1"/>
    <col min="13578" max="13578" width="10.81640625" style="8" customWidth="1"/>
    <col min="13579" max="13579" width="13.453125" style="8" customWidth="1"/>
    <col min="13580" max="13580" width="18.54296875" style="8" customWidth="1"/>
    <col min="13581" max="13824" width="9.1796875" style="8"/>
    <col min="13825" max="13825" width="7" style="8" customWidth="1"/>
    <col min="13826" max="13826" width="7.81640625" style="8" customWidth="1"/>
    <col min="13827" max="13827" width="12.7265625" style="8" customWidth="1"/>
    <col min="13828" max="13828" width="25.453125" style="8" customWidth="1"/>
    <col min="13829" max="13829" width="11.54296875" style="8" customWidth="1"/>
    <col min="13830" max="13830" width="10.453125" style="8" customWidth="1"/>
    <col min="13831" max="13831" width="24.54296875" style="8" customWidth="1"/>
    <col min="13832" max="13832" width="12.54296875" style="8" customWidth="1"/>
    <col min="13833" max="13833" width="13.453125" style="8" customWidth="1"/>
    <col min="13834" max="13834" width="10.81640625" style="8" customWidth="1"/>
    <col min="13835" max="13835" width="13.453125" style="8" customWidth="1"/>
    <col min="13836" max="13836" width="18.54296875" style="8" customWidth="1"/>
    <col min="13837" max="14080" width="9.1796875" style="8"/>
    <col min="14081" max="14081" width="7" style="8" customWidth="1"/>
    <col min="14082" max="14082" width="7.81640625" style="8" customWidth="1"/>
    <col min="14083" max="14083" width="12.7265625" style="8" customWidth="1"/>
    <col min="14084" max="14084" width="25.453125" style="8" customWidth="1"/>
    <col min="14085" max="14085" width="11.54296875" style="8" customWidth="1"/>
    <col min="14086" max="14086" width="10.453125" style="8" customWidth="1"/>
    <col min="14087" max="14087" width="24.54296875" style="8" customWidth="1"/>
    <col min="14088" max="14088" width="12.54296875" style="8" customWidth="1"/>
    <col min="14089" max="14089" width="13.453125" style="8" customWidth="1"/>
    <col min="14090" max="14090" width="10.81640625" style="8" customWidth="1"/>
    <col min="14091" max="14091" width="13.453125" style="8" customWidth="1"/>
    <col min="14092" max="14092" width="18.54296875" style="8" customWidth="1"/>
    <col min="14093" max="14336" width="9.1796875" style="8"/>
    <col min="14337" max="14337" width="7" style="8" customWidth="1"/>
    <col min="14338" max="14338" width="7.81640625" style="8" customWidth="1"/>
    <col min="14339" max="14339" width="12.7265625" style="8" customWidth="1"/>
    <col min="14340" max="14340" width="25.453125" style="8" customWidth="1"/>
    <col min="14341" max="14341" width="11.54296875" style="8" customWidth="1"/>
    <col min="14342" max="14342" width="10.453125" style="8" customWidth="1"/>
    <col min="14343" max="14343" width="24.54296875" style="8" customWidth="1"/>
    <col min="14344" max="14344" width="12.54296875" style="8" customWidth="1"/>
    <col min="14345" max="14345" width="13.453125" style="8" customWidth="1"/>
    <col min="14346" max="14346" width="10.81640625" style="8" customWidth="1"/>
    <col min="14347" max="14347" width="13.453125" style="8" customWidth="1"/>
    <col min="14348" max="14348" width="18.54296875" style="8" customWidth="1"/>
    <col min="14349" max="14592" width="9.1796875" style="8"/>
    <col min="14593" max="14593" width="7" style="8" customWidth="1"/>
    <col min="14594" max="14594" width="7.81640625" style="8" customWidth="1"/>
    <col min="14595" max="14595" width="12.7265625" style="8" customWidth="1"/>
    <col min="14596" max="14596" width="25.453125" style="8" customWidth="1"/>
    <col min="14597" max="14597" width="11.54296875" style="8" customWidth="1"/>
    <col min="14598" max="14598" width="10.453125" style="8" customWidth="1"/>
    <col min="14599" max="14599" width="24.54296875" style="8" customWidth="1"/>
    <col min="14600" max="14600" width="12.54296875" style="8" customWidth="1"/>
    <col min="14601" max="14601" width="13.453125" style="8" customWidth="1"/>
    <col min="14602" max="14602" width="10.81640625" style="8" customWidth="1"/>
    <col min="14603" max="14603" width="13.453125" style="8" customWidth="1"/>
    <col min="14604" max="14604" width="18.54296875" style="8" customWidth="1"/>
    <col min="14605" max="14848" width="9.1796875" style="8"/>
    <col min="14849" max="14849" width="7" style="8" customWidth="1"/>
    <col min="14850" max="14850" width="7.81640625" style="8" customWidth="1"/>
    <col min="14851" max="14851" width="12.7265625" style="8" customWidth="1"/>
    <col min="14852" max="14852" width="25.453125" style="8" customWidth="1"/>
    <col min="14853" max="14853" width="11.54296875" style="8" customWidth="1"/>
    <col min="14854" max="14854" width="10.453125" style="8" customWidth="1"/>
    <col min="14855" max="14855" width="24.54296875" style="8" customWidth="1"/>
    <col min="14856" max="14856" width="12.54296875" style="8" customWidth="1"/>
    <col min="14857" max="14857" width="13.453125" style="8" customWidth="1"/>
    <col min="14858" max="14858" width="10.81640625" style="8" customWidth="1"/>
    <col min="14859" max="14859" width="13.453125" style="8" customWidth="1"/>
    <col min="14860" max="14860" width="18.54296875" style="8" customWidth="1"/>
    <col min="14861" max="15104" width="9.1796875" style="8"/>
    <col min="15105" max="15105" width="7" style="8" customWidth="1"/>
    <col min="15106" max="15106" width="7.81640625" style="8" customWidth="1"/>
    <col min="15107" max="15107" width="12.7265625" style="8" customWidth="1"/>
    <col min="15108" max="15108" width="25.453125" style="8" customWidth="1"/>
    <col min="15109" max="15109" width="11.54296875" style="8" customWidth="1"/>
    <col min="15110" max="15110" width="10.453125" style="8" customWidth="1"/>
    <col min="15111" max="15111" width="24.54296875" style="8" customWidth="1"/>
    <col min="15112" max="15112" width="12.54296875" style="8" customWidth="1"/>
    <col min="15113" max="15113" width="13.453125" style="8" customWidth="1"/>
    <col min="15114" max="15114" width="10.81640625" style="8" customWidth="1"/>
    <col min="15115" max="15115" width="13.453125" style="8" customWidth="1"/>
    <col min="15116" max="15116" width="18.54296875" style="8" customWidth="1"/>
    <col min="15117" max="15360" width="9.1796875" style="8"/>
    <col min="15361" max="15361" width="7" style="8" customWidth="1"/>
    <col min="15362" max="15362" width="7.81640625" style="8" customWidth="1"/>
    <col min="15363" max="15363" width="12.7265625" style="8" customWidth="1"/>
    <col min="15364" max="15364" width="25.453125" style="8" customWidth="1"/>
    <col min="15365" max="15365" width="11.54296875" style="8" customWidth="1"/>
    <col min="15366" max="15366" width="10.453125" style="8" customWidth="1"/>
    <col min="15367" max="15367" width="24.54296875" style="8" customWidth="1"/>
    <col min="15368" max="15368" width="12.54296875" style="8" customWidth="1"/>
    <col min="15369" max="15369" width="13.453125" style="8" customWidth="1"/>
    <col min="15370" max="15370" width="10.81640625" style="8" customWidth="1"/>
    <col min="15371" max="15371" width="13.453125" style="8" customWidth="1"/>
    <col min="15372" max="15372" width="18.54296875" style="8" customWidth="1"/>
    <col min="15373" max="15616" width="9.1796875" style="8"/>
    <col min="15617" max="15617" width="7" style="8" customWidth="1"/>
    <col min="15618" max="15618" width="7.81640625" style="8" customWidth="1"/>
    <col min="15619" max="15619" width="12.7265625" style="8" customWidth="1"/>
    <col min="15620" max="15620" width="25.453125" style="8" customWidth="1"/>
    <col min="15621" max="15621" width="11.54296875" style="8" customWidth="1"/>
    <col min="15622" max="15622" width="10.453125" style="8" customWidth="1"/>
    <col min="15623" max="15623" width="24.54296875" style="8" customWidth="1"/>
    <col min="15624" max="15624" width="12.54296875" style="8" customWidth="1"/>
    <col min="15625" max="15625" width="13.453125" style="8" customWidth="1"/>
    <col min="15626" max="15626" width="10.81640625" style="8" customWidth="1"/>
    <col min="15627" max="15627" width="13.453125" style="8" customWidth="1"/>
    <col min="15628" max="15628" width="18.54296875" style="8" customWidth="1"/>
    <col min="15629" max="15872" width="9.1796875" style="8"/>
    <col min="15873" max="15873" width="7" style="8" customWidth="1"/>
    <col min="15874" max="15874" width="7.81640625" style="8" customWidth="1"/>
    <col min="15875" max="15875" width="12.7265625" style="8" customWidth="1"/>
    <col min="15876" max="15876" width="25.453125" style="8" customWidth="1"/>
    <col min="15877" max="15877" width="11.54296875" style="8" customWidth="1"/>
    <col min="15878" max="15878" width="10.453125" style="8" customWidth="1"/>
    <col min="15879" max="15879" width="24.54296875" style="8" customWidth="1"/>
    <col min="15880" max="15880" width="12.54296875" style="8" customWidth="1"/>
    <col min="15881" max="15881" width="13.453125" style="8" customWidth="1"/>
    <col min="15882" max="15882" width="10.81640625" style="8" customWidth="1"/>
    <col min="15883" max="15883" width="13.453125" style="8" customWidth="1"/>
    <col min="15884" max="15884" width="18.54296875" style="8" customWidth="1"/>
    <col min="15885" max="16128" width="9.1796875" style="8"/>
    <col min="16129" max="16129" width="7" style="8" customWidth="1"/>
    <col min="16130" max="16130" width="7.81640625" style="8" customWidth="1"/>
    <col min="16131" max="16131" width="12.7265625" style="8" customWidth="1"/>
    <col min="16132" max="16132" width="25.453125" style="8" customWidth="1"/>
    <col min="16133" max="16133" width="11.54296875" style="8" customWidth="1"/>
    <col min="16134" max="16134" width="10.453125" style="8" customWidth="1"/>
    <col min="16135" max="16135" width="24.54296875" style="8" customWidth="1"/>
    <col min="16136" max="16136" width="12.54296875" style="8" customWidth="1"/>
    <col min="16137" max="16137" width="13.453125" style="8" customWidth="1"/>
    <col min="16138" max="16138" width="10.81640625" style="8" customWidth="1"/>
    <col min="16139" max="16139" width="13.453125" style="8" customWidth="1"/>
    <col min="16140" max="16140" width="18.54296875" style="8" customWidth="1"/>
    <col min="16141" max="16384" width="9.1796875" style="8"/>
  </cols>
  <sheetData>
    <row r="1" spans="1:20" s="2" customFormat="1" ht="21.6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s="2" customFormat="1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s="2" customFormat="1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s="2" customFormat="1" ht="21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0" s="2" customFormat="1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0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</row>
    <row r="7" spans="1:20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0" s="2" customFormat="1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20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0" ht="5.25" customHeight="1" x14ac:dyDescent="0.25">
      <c r="A12" s="7" t="s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20" x14ac:dyDescent="0.25">
      <c r="A13" s="9" t="s">
        <v>10</v>
      </c>
      <c r="B13" s="9"/>
      <c r="C13" s="9"/>
      <c r="D13" s="9"/>
      <c r="F13" s="11" t="s">
        <v>11</v>
      </c>
      <c r="G13" s="11"/>
      <c r="H13" s="12"/>
      <c r="K13" s="14"/>
      <c r="L13" s="14" t="s">
        <v>12</v>
      </c>
    </row>
    <row r="14" spans="1:20" x14ac:dyDescent="0.25">
      <c r="A14" s="9" t="s">
        <v>13</v>
      </c>
      <c r="B14" s="9"/>
      <c r="C14" s="9"/>
      <c r="D14" s="9"/>
      <c r="F14" s="15" t="s">
        <v>14</v>
      </c>
      <c r="G14" s="15"/>
      <c r="H14" s="12"/>
      <c r="K14" s="14"/>
      <c r="L14" s="14" t="s">
        <v>15</v>
      </c>
    </row>
    <row r="15" spans="1:20" x14ac:dyDescent="0.25">
      <c r="A15" s="16" t="s">
        <v>16</v>
      </c>
      <c r="B15" s="16"/>
      <c r="C15" s="16"/>
      <c r="D15" s="16"/>
      <c r="E15" s="16"/>
      <c r="F15" s="16"/>
      <c r="G15" s="17"/>
      <c r="H15" s="18" t="s">
        <v>17</v>
      </c>
      <c r="I15" s="18"/>
      <c r="J15" s="18"/>
      <c r="K15" s="18"/>
      <c r="L15" s="18"/>
    </row>
    <row r="16" spans="1:20" x14ac:dyDescent="0.25">
      <c r="A16" s="8" t="s">
        <v>18</v>
      </c>
      <c r="E16" s="20"/>
      <c r="G16" s="21"/>
      <c r="H16" s="22" t="s">
        <v>19</v>
      </c>
      <c r="I16" s="22"/>
      <c r="J16" s="22"/>
      <c r="K16" s="22"/>
      <c r="L16" s="22"/>
    </row>
    <row r="17" spans="1:14" x14ac:dyDescent="0.25">
      <c r="A17" s="8" t="s">
        <v>20</v>
      </c>
      <c r="D17" s="14"/>
      <c r="G17" s="23" t="s">
        <v>21</v>
      </c>
      <c r="H17" s="24" t="s">
        <v>22</v>
      </c>
      <c r="I17" s="24"/>
      <c r="J17" s="24"/>
      <c r="K17" s="24"/>
      <c r="L17" s="25"/>
    </row>
    <row r="18" spans="1:14" x14ac:dyDescent="0.25">
      <c r="A18" s="8" t="s">
        <v>23</v>
      </c>
      <c r="D18" s="14"/>
      <c r="G18" s="23" t="s">
        <v>24</v>
      </c>
      <c r="H18" s="26" t="s">
        <v>25</v>
      </c>
      <c r="I18" s="24"/>
      <c r="J18" s="24"/>
      <c r="K18" s="24"/>
      <c r="L18" s="25"/>
    </row>
    <row r="19" spans="1:14" x14ac:dyDescent="0.25">
      <c r="A19" s="8" t="s">
        <v>26</v>
      </c>
      <c r="G19" s="23" t="s">
        <v>27</v>
      </c>
      <c r="H19" s="27" t="s">
        <v>28</v>
      </c>
      <c r="J19" s="19">
        <v>25</v>
      </c>
      <c r="K19" s="14"/>
      <c r="L19" s="14" t="s">
        <v>29</v>
      </c>
    </row>
    <row r="20" spans="1:14" ht="9.75" customHeight="1" x14ac:dyDescent="0.25">
      <c r="G20" s="21"/>
    </row>
    <row r="21" spans="1:14" s="33" customFormat="1" ht="16.5" customHeight="1" x14ac:dyDescent="0.25">
      <c r="A21" s="16" t="s">
        <v>30</v>
      </c>
      <c r="B21" s="29" t="s">
        <v>31</v>
      </c>
      <c r="C21" s="29" t="s">
        <v>32</v>
      </c>
      <c r="D21" s="29" t="s">
        <v>33</v>
      </c>
      <c r="E21" s="30" t="s">
        <v>34</v>
      </c>
      <c r="F21" s="29" t="s">
        <v>35</v>
      </c>
      <c r="G21" s="29" t="s">
        <v>36</v>
      </c>
      <c r="H21" s="29" t="s">
        <v>37</v>
      </c>
      <c r="I21" s="29" t="s">
        <v>38</v>
      </c>
      <c r="J21" s="31" t="s">
        <v>39</v>
      </c>
      <c r="K21" s="32" t="s">
        <v>40</v>
      </c>
      <c r="L21" s="32" t="s">
        <v>41</v>
      </c>
    </row>
    <row r="22" spans="1:14" s="33" customFormat="1" ht="16.5" customHeight="1" x14ac:dyDescent="0.25">
      <c r="A22" s="16"/>
      <c r="B22" s="29"/>
      <c r="C22" s="29"/>
      <c r="D22" s="29"/>
      <c r="E22" s="30"/>
      <c r="F22" s="29"/>
      <c r="G22" s="29"/>
      <c r="H22" s="29"/>
      <c r="I22" s="29"/>
      <c r="J22" s="31"/>
      <c r="K22" s="32"/>
      <c r="L22" s="32"/>
    </row>
    <row r="23" spans="1:14" ht="21.65" customHeight="1" x14ac:dyDescent="0.3">
      <c r="A23" s="34">
        <v>1</v>
      </c>
      <c r="B23" s="35">
        <v>39</v>
      </c>
      <c r="C23" s="36" t="str" cm="1">
        <f t="array" ref="C23">INDEX([1]base!$A$2:$G$137,MATCH($B23,[1]base!$A$2:$A$137,0),COLUMN()-1)</f>
        <v>100 956 616 83</v>
      </c>
      <c r="D23" s="37" t="str" cm="1">
        <f t="array" ref="D23">INDEX([1]base!$A$2:$G$137,MATCH($B23,[1]base!$A$2:$A$137,0),COLUMN()-1)</f>
        <v>Исмагилова Лилия Ренатовна</v>
      </c>
      <c r="E23" s="38" cm="1">
        <f t="array" ref="E23">INDEX([1]base!$A$2:$G$137,MATCH($B23,[1]base!$A$2:$A$137,0),COLUMN()-1)</f>
        <v>39098</v>
      </c>
      <c r="F23" s="37" t="str" cm="1">
        <f t="array" ref="F23">INDEX([1]base!$A$2:$G$137,MATCH($B23,[1]base!$A$2:$A$137,0),COLUMN()-1)</f>
        <v>МС</v>
      </c>
      <c r="G23" s="37" t="str" cm="1">
        <f t="array" ref="G23">INDEX([1]base!$A$2:$G$137,MATCH($B23,[1]base!$A$2:$A$137,0),COLUMN()-1)</f>
        <v>Санкт-Петербург</v>
      </c>
      <c r="H23" s="39">
        <v>2.3232060185184866E-2</v>
      </c>
      <c r="I23" s="40"/>
      <c r="J23" s="41">
        <f>$J$19/(H23/M23)</f>
        <v>44.837464192303514</v>
      </c>
      <c r="K23" s="19"/>
      <c r="L23" s="37"/>
      <c r="M23" s="42">
        <v>4.1666666666666664E-2</v>
      </c>
      <c r="N23" s="43">
        <v>25</v>
      </c>
    </row>
    <row r="24" spans="1:14" ht="21.75" customHeight="1" x14ac:dyDescent="0.3">
      <c r="A24" s="34"/>
      <c r="B24" s="35">
        <v>43</v>
      </c>
      <c r="C24" s="36" t="str" cm="1">
        <f t="array" ref="C24">INDEX([1]base!$A$2:$G$137,MATCH($B24,[1]base!$A$2:$A$137,0),COLUMN()-1)</f>
        <v>101 135 144 34</v>
      </c>
      <c r="D24" s="37" t="str" cm="1">
        <f t="array" ref="D24">INDEX([1]base!$A$2:$G$137,MATCH($B24,[1]base!$A$2:$A$137,0),COLUMN()-1)</f>
        <v>Горбаченко Полина Ильинична</v>
      </c>
      <c r="E24" s="38" cm="1">
        <f t="array" ref="E24">INDEX([1]base!$A$2:$G$137,MATCH($B24,[1]base!$A$2:$A$137,0),COLUMN()-1)</f>
        <v>39413</v>
      </c>
      <c r="F24" s="37" t="str" cm="1">
        <f t="array" ref="F24">INDEX([1]base!$A$2:$G$137,MATCH($B24,[1]base!$A$2:$A$137,0),COLUMN()-1)</f>
        <v>МС</v>
      </c>
      <c r="G24" s="37" t="str" cm="1">
        <f t="array" ref="G24">INDEX([1]base!$A$2:$G$137,MATCH($B24,[1]base!$A$2:$A$137,0),COLUMN()-1)</f>
        <v>Санкт-Петербург</v>
      </c>
      <c r="H24" s="39"/>
      <c r="I24" s="40"/>
      <c r="J24" s="41"/>
      <c r="K24" s="19"/>
      <c r="L24" s="37"/>
      <c r="M24" s="42"/>
    </row>
    <row r="25" spans="1:14" ht="21.75" customHeight="1" x14ac:dyDescent="0.3">
      <c r="A25" s="34">
        <v>2</v>
      </c>
      <c r="B25" s="35">
        <v>80</v>
      </c>
      <c r="C25" s="36" t="str" cm="1">
        <f t="array" ref="C25">INDEX([1]base!$A$2:$G$137,MATCH($B25,[1]base!$A$2:$A$137,0),COLUMN()-1)</f>
        <v>101 277 748 48</v>
      </c>
      <c r="D25" s="37" t="str" cm="1">
        <f t="array" ref="D25">INDEX([1]base!$A$2:$G$137,MATCH($B25,[1]base!$A$2:$A$137,0),COLUMN()-1)</f>
        <v>ДЕМЕНКОВА Анастасия Александровна</v>
      </c>
      <c r="E25" s="38" cm="1">
        <f t="array" ref="E25">INDEX([1]base!$A$2:$G$137,MATCH($B25,[1]base!$A$2:$A$137,0),COLUMN()-1)</f>
        <v>39967</v>
      </c>
      <c r="F25" s="37" t="str" cm="1">
        <f t="array" ref="F25">INDEX([1]base!$A$2:$G$137,MATCH($B25,[1]base!$A$2:$A$137,0),COLUMN()-1)</f>
        <v>КМС</v>
      </c>
      <c r="G25" s="37" t="str" cm="1">
        <f t="array" ref="G25">INDEX([1]base!$A$2:$G$137,MATCH($B25,[1]base!$A$2:$A$137,0),COLUMN()-1)</f>
        <v>Санкт-Петербург</v>
      </c>
      <c r="H25" s="39">
        <v>2.3727314814814326E-2</v>
      </c>
      <c r="I25" s="40">
        <f>H25-$H$23</f>
        <v>4.9525462962946021E-4</v>
      </c>
      <c r="J25" s="41">
        <f t="shared" ref="J25" si="0">$J$19/(H25/M25)</f>
        <v>43.901582408149039</v>
      </c>
      <c r="K25" s="19"/>
      <c r="L25" s="37"/>
      <c r="M25" s="42">
        <v>4.1666666666666664E-2</v>
      </c>
      <c r="N25" s="43">
        <v>25</v>
      </c>
    </row>
    <row r="26" spans="1:14" ht="21.75" customHeight="1" x14ac:dyDescent="0.3">
      <c r="A26" s="34"/>
      <c r="B26" s="35">
        <v>82</v>
      </c>
      <c r="C26" s="36" t="str" cm="1">
        <f t="array" ref="C26">INDEX([1]base!$A$2:$G$137,MATCH($B26,[1]base!$A$2:$A$137,0),COLUMN()-1)</f>
        <v>101 372 710 47</v>
      </c>
      <c r="D26" s="37" t="str" cm="1">
        <f t="array" ref="D26">INDEX([1]base!$A$2:$G$137,MATCH($B26,[1]base!$A$2:$A$137,0),COLUMN()-1)</f>
        <v xml:space="preserve">КОСТИНА Ольга Николаевна </v>
      </c>
      <c r="E26" s="38" cm="1">
        <f t="array" ref="E26">INDEX([1]base!$A$2:$G$137,MATCH($B26,[1]base!$A$2:$A$137,0),COLUMN()-1)</f>
        <v>40018</v>
      </c>
      <c r="F26" s="37" t="str" cm="1">
        <f t="array" ref="F26">INDEX([1]base!$A$2:$G$137,MATCH($B26,[1]base!$A$2:$A$137,0),COLUMN()-1)</f>
        <v>КМС</v>
      </c>
      <c r="G26" s="37" t="str" cm="1">
        <f t="array" ref="G26">INDEX([1]base!$A$2:$G$137,MATCH($B26,[1]base!$A$2:$A$137,0),COLUMN()-1)</f>
        <v>Санкт-Петербург</v>
      </c>
      <c r="H26" s="39">
        <v>2.3727314814814326E-2</v>
      </c>
      <c r="I26" s="40"/>
      <c r="J26" s="41"/>
      <c r="K26" s="19"/>
      <c r="L26" s="37"/>
      <c r="M26" s="42"/>
    </row>
    <row r="27" spans="1:14" ht="21.75" customHeight="1" x14ac:dyDescent="0.3">
      <c r="A27" s="34">
        <v>3</v>
      </c>
      <c r="B27" s="35">
        <v>40</v>
      </c>
      <c r="C27" s="36" t="str" cm="1">
        <f t="array" ref="C27">INDEX([1]base!$A$2:$G$137,MATCH($B27,[1]base!$A$2:$A$137,0),COLUMN()-1)</f>
        <v>101 176 840 20</v>
      </c>
      <c r="D27" s="37" t="str" cm="1">
        <f t="array" ref="D27">INDEX([1]base!$A$2:$G$137,MATCH($B27,[1]base!$A$2:$A$137,0),COLUMN()-1)</f>
        <v>Дикая Арина Александровна</v>
      </c>
      <c r="E27" s="38" cm="1">
        <f t="array" ref="E27">INDEX([1]base!$A$2:$G$137,MATCH($B27,[1]base!$A$2:$A$137,0),COLUMN()-1)</f>
        <v>39268</v>
      </c>
      <c r="F27" s="37" t="str" cm="1">
        <f t="array" ref="F27">INDEX([1]base!$A$2:$G$137,MATCH($B27,[1]base!$A$2:$A$137,0),COLUMN()-1)</f>
        <v>КМС</v>
      </c>
      <c r="G27" s="37" t="str" cm="1">
        <f t="array" ref="G27">INDEX([1]base!$A$2:$G$137,MATCH($B27,[1]base!$A$2:$A$137,0),COLUMN()-1)</f>
        <v>Санкт-Петербург</v>
      </c>
      <c r="H27" s="39">
        <v>2.419131944444447E-2</v>
      </c>
      <c r="I27" s="40">
        <f>H27-$H$23</f>
        <v>9.5925925925960387E-4</v>
      </c>
      <c r="J27" s="41">
        <f t="shared" ref="J27" si="1">$J$19/(H27/M27)</f>
        <v>43.059522613425912</v>
      </c>
      <c r="K27" s="19"/>
      <c r="L27" s="37"/>
      <c r="M27" s="42">
        <v>4.1666666666666664E-2</v>
      </c>
      <c r="N27" s="43">
        <v>25</v>
      </c>
    </row>
    <row r="28" spans="1:14" ht="21.75" customHeight="1" x14ac:dyDescent="0.3">
      <c r="A28" s="34"/>
      <c r="B28" s="35">
        <v>41</v>
      </c>
      <c r="C28" s="36" t="str" cm="1">
        <f t="array" ref="C28">INDEX([1]base!$A$2:$G$137,MATCH($B28,[1]base!$A$2:$A$137,0),COLUMN()-1)</f>
        <v>101 237 837 04</v>
      </c>
      <c r="D28" s="37" t="str" cm="1">
        <f t="array" ref="D28">INDEX([1]base!$A$2:$G$137,MATCH($B28,[1]base!$A$2:$A$137,0),COLUMN()-1)</f>
        <v>Таджиева Алина Ринатовна</v>
      </c>
      <c r="E28" s="38" cm="1">
        <f t="array" ref="E28">INDEX([1]base!$A$2:$G$137,MATCH($B28,[1]base!$A$2:$A$137,0),COLUMN()-1)</f>
        <v>39323</v>
      </c>
      <c r="F28" s="37" t="str" cm="1">
        <f t="array" ref="F28">INDEX([1]base!$A$2:$G$137,MATCH($B28,[1]base!$A$2:$A$137,0),COLUMN()-1)</f>
        <v>МС</v>
      </c>
      <c r="G28" s="37" t="str" cm="1">
        <f t="array" ref="G28">INDEX([1]base!$A$2:$G$137,MATCH($B28,[1]base!$A$2:$A$137,0),COLUMN()-1)</f>
        <v>Санкт-Петербург</v>
      </c>
      <c r="H28" s="39">
        <v>2.419131944444447E-2</v>
      </c>
      <c r="I28" s="40"/>
      <c r="J28" s="41"/>
      <c r="K28" s="19"/>
      <c r="L28" s="37"/>
      <c r="M28" s="42">
        <v>4.1666666666666699E-2</v>
      </c>
      <c r="N28" s="43">
        <v>25</v>
      </c>
    </row>
    <row r="29" spans="1:14" ht="21.75" customHeight="1" x14ac:dyDescent="0.3">
      <c r="A29" s="34">
        <v>4</v>
      </c>
      <c r="B29" s="35">
        <v>47</v>
      </c>
      <c r="C29" s="36" cm="1">
        <f t="array" ref="C29">INDEX([1]base!$A$2:$G$137,MATCH($B29,[1]base!$A$2:$A$137,0),COLUMN()-1)</f>
        <v>10137268320</v>
      </c>
      <c r="D29" s="37" t="str" cm="1">
        <f t="array" ref="D29">INDEX([1]base!$A$2:$G$137,MATCH($B29,[1]base!$A$2:$A$137,0),COLUMN()-1)</f>
        <v>Грибова Марина Анатольевна</v>
      </c>
      <c r="E29" s="38" cm="1">
        <f t="array" ref="E29">INDEX([1]base!$A$2:$G$137,MATCH($B29,[1]base!$A$2:$A$137,0),COLUMN()-1)</f>
        <v>39488</v>
      </c>
      <c r="F29" s="37" t="str" cm="1">
        <f t="array" ref="F29">INDEX([1]base!$A$2:$G$137,MATCH($B29,[1]base!$A$2:$A$137,0),COLUMN()-1)</f>
        <v>МС</v>
      </c>
      <c r="G29" s="37" t="str" cm="1">
        <f t="array" ref="G29">INDEX([1]base!$A$2:$G$137,MATCH($B29,[1]base!$A$2:$A$137,0),COLUMN()-1)</f>
        <v>Санкт-Петербург</v>
      </c>
      <c r="H29" s="39">
        <v>2.4280671296296574E-2</v>
      </c>
      <c r="I29" s="40">
        <f>H29-$H$23</f>
        <v>1.048611111111708E-3</v>
      </c>
      <c r="J29" s="41">
        <f t="shared" ref="J29" si="2">$J$19/(H29/M29)</f>
        <v>42.901065376456387</v>
      </c>
      <c r="K29" s="19"/>
      <c r="L29" s="37"/>
      <c r="M29" s="42">
        <v>4.1666666666666699E-2</v>
      </c>
      <c r="N29" s="43">
        <v>25</v>
      </c>
    </row>
    <row r="30" spans="1:14" ht="21.75" customHeight="1" x14ac:dyDescent="0.3">
      <c r="A30" s="34"/>
      <c r="B30" s="35">
        <v>77</v>
      </c>
      <c r="C30" s="36" t="str" cm="1">
        <f t="array" ref="C30">INDEX([1]base!$A$2:$G$137,MATCH($B30,[1]base!$A$2:$A$137,0),COLUMN()-1)</f>
        <v>101 276 179 31</v>
      </c>
      <c r="D30" s="37" t="str" cm="1">
        <f t="array" ref="D30">INDEX([1]base!$A$2:$G$137,MATCH($B30,[1]base!$A$2:$A$137,0),COLUMN()-1)</f>
        <v>ВАСЮКОВА Валерия Дмитриевна</v>
      </c>
      <c r="E30" s="38" cm="1">
        <f t="array" ref="E30">INDEX([1]base!$A$2:$G$137,MATCH($B30,[1]base!$A$2:$A$137,0),COLUMN()-1)</f>
        <v>39814</v>
      </c>
      <c r="F30" s="37" t="str" cm="1">
        <f t="array" ref="F30">INDEX([1]base!$A$2:$G$137,MATCH($B30,[1]base!$A$2:$A$137,0),COLUMN()-1)</f>
        <v>КМС</v>
      </c>
      <c r="G30" s="37" t="str" cm="1">
        <f t="array" ref="G30">INDEX([1]base!$A$2:$G$137,MATCH($B30,[1]base!$A$2:$A$137,0),COLUMN()-1)</f>
        <v>Санкт-Петербург</v>
      </c>
      <c r="H30" s="39">
        <v>2.4280671296296574E-2</v>
      </c>
      <c r="I30" s="40"/>
      <c r="J30" s="41"/>
      <c r="K30" s="19"/>
      <c r="L30" s="37"/>
      <c r="M30" s="42">
        <v>4.1666666666666699E-2</v>
      </c>
      <c r="N30" s="43">
        <v>25</v>
      </c>
    </row>
    <row r="31" spans="1:14" ht="21.75" customHeight="1" x14ac:dyDescent="0.3">
      <c r="A31" s="34">
        <v>5</v>
      </c>
      <c r="B31" s="35">
        <v>45</v>
      </c>
      <c r="C31" s="36" t="str" cm="1">
        <f t="array" ref="C31">INDEX([1]base!$A$2:$G$137,MATCH($B31,[1]base!$A$2:$A$137,0),COLUMN()-1)</f>
        <v>101 172 764 18</v>
      </c>
      <c r="D31" s="37" t="str" cm="1">
        <f t="array" ref="D31">INDEX([1]base!$A$2:$G$137,MATCH($B31,[1]base!$A$2:$A$137,0),COLUMN()-1)</f>
        <v>Корчебная Ольга Сергеевна</v>
      </c>
      <c r="E31" s="38" cm="1">
        <f t="array" ref="E31">INDEX([1]base!$A$2:$G$137,MATCH($B31,[1]base!$A$2:$A$137,0),COLUMN()-1)</f>
        <v>39475</v>
      </c>
      <c r="F31" s="37" t="str" cm="1">
        <f t="array" ref="F31">INDEX([1]base!$A$2:$G$137,MATCH($B31,[1]base!$A$2:$A$137,0),COLUMN()-1)</f>
        <v>КМС</v>
      </c>
      <c r="G31" s="37" t="str" cm="1">
        <f t="array" ref="G31">INDEX([1]base!$A$2:$G$137,MATCH($B31,[1]base!$A$2:$A$137,0),COLUMN()-1)</f>
        <v>Санкт-Петербург</v>
      </c>
      <c r="H31" s="39">
        <v>2.4728009259259276E-2</v>
      </c>
      <c r="I31" s="40">
        <f>H31-$H$23</f>
        <v>1.4959490740744097E-3</v>
      </c>
      <c r="J31" s="41">
        <f t="shared" ref="J31" si="3">$J$19/(H31/M31)</f>
        <v>42.124970746548094</v>
      </c>
      <c r="K31" s="19"/>
      <c r="L31" s="37"/>
      <c r="M31" s="42">
        <v>4.1666666666666699E-2</v>
      </c>
      <c r="N31" s="43">
        <v>25</v>
      </c>
    </row>
    <row r="32" spans="1:14" ht="21.75" customHeight="1" x14ac:dyDescent="0.3">
      <c r="A32" s="34"/>
      <c r="B32" s="35">
        <v>49</v>
      </c>
      <c r="C32" s="36" t="str" cm="1">
        <f t="array" ref="C32">INDEX([1]base!$A$2:$G$137,MATCH($B32,[1]base!$A$2:$A$137,0),COLUMN()-1)</f>
        <v>101 405 726 83</v>
      </c>
      <c r="D32" s="37" t="str" cm="1">
        <f t="array" ref="D32">INDEX([1]base!$A$2:$G$137,MATCH($B32,[1]base!$A$2:$A$137,0),COLUMN()-1)</f>
        <v>Гончарова Варвара Викторовна</v>
      </c>
      <c r="E32" s="38" cm="1">
        <f t="array" ref="E32">INDEX([1]base!$A$2:$G$137,MATCH($B32,[1]base!$A$2:$A$137,0),COLUMN()-1)</f>
        <v>39626</v>
      </c>
      <c r="F32" s="37" t="str" cm="1">
        <f t="array" ref="F32">INDEX([1]base!$A$2:$G$137,MATCH($B32,[1]base!$A$2:$A$137,0),COLUMN()-1)</f>
        <v>КМС</v>
      </c>
      <c r="G32" s="37" t="str" cm="1">
        <f t="array" ref="G32">INDEX([1]base!$A$2:$G$137,MATCH($B32,[1]base!$A$2:$A$137,0),COLUMN()-1)</f>
        <v>Санкт-Петербург</v>
      </c>
      <c r="H32" s="39">
        <v>2.4728009259259276E-2</v>
      </c>
      <c r="I32" s="40"/>
      <c r="J32" s="41"/>
      <c r="K32" s="19"/>
      <c r="L32" s="37"/>
      <c r="M32" s="42">
        <v>4.1666666666666699E-2</v>
      </c>
      <c r="N32" s="43">
        <v>25</v>
      </c>
    </row>
    <row r="33" spans="1:14" ht="21.75" customHeight="1" x14ac:dyDescent="0.3">
      <c r="A33" s="34">
        <v>6</v>
      </c>
      <c r="B33" s="35">
        <v>32</v>
      </c>
      <c r="C33" s="36" cm="1">
        <f t="array" ref="C33">INDEX([1]base!$A$2:$G$137,MATCH($B33,[1]base!$A$2:$A$137,0),COLUMN()-1)</f>
        <v>10130164280</v>
      </c>
      <c r="D33" s="37" t="str" cm="1">
        <f t="array" ref="D33">INDEX([1]base!$A$2:$G$137,MATCH($B33,[1]base!$A$2:$A$137,0),COLUMN()-1)</f>
        <v>Босаргина Дарья Александровна</v>
      </c>
      <c r="E33" s="38" cm="1">
        <f t="array" ref="E33">INDEX([1]base!$A$2:$G$137,MATCH($B33,[1]base!$A$2:$A$137,0),COLUMN()-1)</f>
        <v>39492</v>
      </c>
      <c r="F33" s="37" t="str" cm="1">
        <f t="array" ref="F33">INDEX([1]base!$A$2:$G$137,MATCH($B33,[1]base!$A$2:$A$137,0),COLUMN()-1)</f>
        <v>КМС</v>
      </c>
      <c r="G33" s="37" t="str" cm="1">
        <f t="array" ref="G33">INDEX([1]base!$A$2:$G$137,MATCH($B33,[1]base!$A$2:$A$137,0),COLUMN()-1)</f>
        <v>Москва</v>
      </c>
      <c r="H33" s="39">
        <v>2.4957523148148086E-2</v>
      </c>
      <c r="I33" s="40">
        <f>H33-$H$23</f>
        <v>1.7254629629632201E-3</v>
      </c>
      <c r="J33" s="41">
        <f t="shared" ref="J33" si="4">$J$19/(H33/M33)</f>
        <v>41.737581910004636</v>
      </c>
      <c r="K33" s="19"/>
      <c r="L33" s="37"/>
      <c r="M33" s="42">
        <v>4.1666666666666699E-2</v>
      </c>
      <c r="N33" s="43">
        <v>25</v>
      </c>
    </row>
    <row r="34" spans="1:14" ht="21.75" customHeight="1" x14ac:dyDescent="0.3">
      <c r="A34" s="34"/>
      <c r="B34" s="35">
        <v>33</v>
      </c>
      <c r="C34" s="36" cm="1">
        <f t="array" ref="C34">INDEX([1]base!$A$2:$G$137,MATCH($B34,[1]base!$A$2:$A$137,0),COLUMN()-1)</f>
        <v>10116260544</v>
      </c>
      <c r="D34" s="37" t="str" cm="1">
        <f t="array" ref="D34">INDEX([1]base!$A$2:$G$137,MATCH($B34,[1]base!$A$2:$A$137,0),COLUMN()-1)</f>
        <v>Баженова Кристина Алексеевна</v>
      </c>
      <c r="E34" s="38" cm="1">
        <f t="array" ref="E34">INDEX([1]base!$A$2:$G$137,MATCH($B34,[1]base!$A$2:$A$137,0),COLUMN()-1)</f>
        <v>39526</v>
      </c>
      <c r="F34" s="37" t="str" cm="1">
        <f t="array" ref="F34">INDEX([1]base!$A$2:$G$137,MATCH($B34,[1]base!$A$2:$A$137,0),COLUMN()-1)</f>
        <v>КМС</v>
      </c>
      <c r="G34" s="37" t="str" cm="1">
        <f t="array" ref="G34">INDEX([1]base!$A$2:$G$137,MATCH($B34,[1]base!$A$2:$A$137,0),COLUMN()-1)</f>
        <v>Москва</v>
      </c>
      <c r="H34" s="39">
        <v>2.4957523148148086E-2</v>
      </c>
      <c r="I34" s="40"/>
      <c r="J34" s="41"/>
      <c r="K34" s="19"/>
      <c r="L34" s="37"/>
      <c r="M34" s="42"/>
    </row>
    <row r="35" spans="1:14" ht="21.75" customHeight="1" x14ac:dyDescent="0.3">
      <c r="A35" s="34">
        <v>7</v>
      </c>
      <c r="B35" s="35">
        <v>44</v>
      </c>
      <c r="C35" s="36" t="str" cm="1">
        <f t="array" ref="C35">INDEX([1]base!$A$2:$G$137,MATCH($B35,[1]base!$A$2:$A$137,0),COLUMN()-1)</f>
        <v>101 374 501 92</v>
      </c>
      <c r="D35" s="37" t="str" cm="1">
        <f t="array" ref="D35">INDEX([1]base!$A$2:$G$137,MATCH($B35,[1]base!$A$2:$A$137,0),COLUMN()-1)</f>
        <v>Галкина Кристина Игоревна</v>
      </c>
      <c r="E35" s="38" cm="1">
        <f t="array" ref="E35">INDEX([1]base!$A$2:$G$137,MATCH($B35,[1]base!$A$2:$A$137,0),COLUMN()-1)</f>
        <v>39453</v>
      </c>
      <c r="F35" s="37" t="str" cm="1">
        <f t="array" ref="F35">INDEX([1]base!$A$2:$G$137,MATCH($B35,[1]base!$A$2:$A$137,0),COLUMN()-1)</f>
        <v>КМС</v>
      </c>
      <c r="G35" s="37" t="str" cm="1">
        <f t="array" ref="G35">INDEX([1]base!$A$2:$G$137,MATCH($B35,[1]base!$A$2:$A$137,0),COLUMN()-1)</f>
        <v>Санкт-Петербург</v>
      </c>
      <c r="H35" s="39">
        <v>2.5773263888888787E-2</v>
      </c>
      <c r="I35" s="40">
        <f>H35-$H$23</f>
        <v>2.5412037037039203E-3</v>
      </c>
      <c r="J35" s="41">
        <f t="shared" ref="J35" si="5">$J$19/(H35/M35)</f>
        <v>40.416560011855715</v>
      </c>
      <c r="K35" s="19"/>
      <c r="L35" s="37"/>
      <c r="M35" s="42">
        <v>4.1666666666666699E-2</v>
      </c>
      <c r="N35" s="43">
        <v>25</v>
      </c>
    </row>
    <row r="36" spans="1:14" ht="21.75" customHeight="1" x14ac:dyDescent="0.3">
      <c r="A36" s="34"/>
      <c r="B36" s="35">
        <v>48</v>
      </c>
      <c r="C36" s="36" t="str" cm="1">
        <f t="array" ref="C36">INDEX([1]base!$A$2:$G$137,MATCH($B36,[1]base!$A$2:$A$137,0),COLUMN()-1)</f>
        <v>101 375 501 25</v>
      </c>
      <c r="D36" s="37" t="str" cm="1">
        <f t="array" ref="D36">INDEX([1]base!$A$2:$G$137,MATCH($B36,[1]base!$A$2:$A$137,0),COLUMN()-1)</f>
        <v>Шипилова Дарья Дмитриевна</v>
      </c>
      <c r="E36" s="38" cm="1">
        <f t="array" ref="E36">INDEX([1]base!$A$2:$G$137,MATCH($B36,[1]base!$A$2:$A$137,0),COLUMN()-1)</f>
        <v>39501</v>
      </c>
      <c r="F36" s="37" t="str" cm="1">
        <f t="array" ref="F36">INDEX([1]base!$A$2:$G$137,MATCH($B36,[1]base!$A$2:$A$137,0),COLUMN()-1)</f>
        <v>КМС</v>
      </c>
      <c r="G36" s="37" t="str" cm="1">
        <f t="array" ref="G36">INDEX([1]base!$A$2:$G$137,MATCH($B36,[1]base!$A$2:$A$137,0),COLUMN()-1)</f>
        <v>Санкт-Петербург</v>
      </c>
      <c r="H36" s="39">
        <v>2.5773263888888787E-2</v>
      </c>
      <c r="I36" s="40"/>
      <c r="J36" s="41"/>
      <c r="K36" s="19"/>
      <c r="L36" s="37"/>
      <c r="M36" s="42"/>
    </row>
    <row r="37" spans="1:14" ht="21.75" customHeight="1" x14ac:dyDescent="0.3">
      <c r="A37" s="34">
        <v>8</v>
      </c>
      <c r="B37" s="35">
        <v>42</v>
      </c>
      <c r="C37" s="36" t="str" cm="1">
        <f t="array" ref="C37">INDEX([1]base!$A$2:$G$137,MATCH($B37,[1]base!$A$2:$A$137,0),COLUMN()-1)</f>
        <v>101 055 267 85</v>
      </c>
      <c r="D37" s="37" t="str" cm="1">
        <f t="array" ref="D37">INDEX([1]base!$A$2:$G$137,MATCH($B37,[1]base!$A$2:$A$137,0),COLUMN()-1)</f>
        <v>Касимова Виолетта Альбертовна</v>
      </c>
      <c r="E37" s="38" cm="1">
        <f t="array" ref="E37">INDEX([1]base!$A$2:$G$137,MATCH($B37,[1]base!$A$2:$A$137,0),COLUMN()-1)</f>
        <v>39379</v>
      </c>
      <c r="F37" s="37" t="str" cm="1">
        <f t="array" ref="F37">INDEX([1]base!$A$2:$G$137,MATCH($B37,[1]base!$A$2:$A$137,0),COLUMN()-1)</f>
        <v>КМС</v>
      </c>
      <c r="G37" s="37" t="str" cm="1">
        <f t="array" ref="G37">INDEX([1]base!$A$2:$G$137,MATCH($B37,[1]base!$A$2:$A$137,0),COLUMN()-1)</f>
        <v>Санкт-Петербург</v>
      </c>
      <c r="H37" s="39">
        <v>2.586226851851825E-2</v>
      </c>
      <c r="I37" s="40">
        <f>H37-$H$23</f>
        <v>2.6302083333333837E-3</v>
      </c>
      <c r="J37" s="41">
        <f t="shared" ref="J37" si="6">$J$19/(H37/M37)</f>
        <v>40.277466994853881</v>
      </c>
      <c r="K37" s="19"/>
      <c r="L37" s="37"/>
      <c r="M37" s="42">
        <v>4.1666666666666699E-2</v>
      </c>
      <c r="N37" s="43">
        <v>25</v>
      </c>
    </row>
    <row r="38" spans="1:14" ht="21.75" customHeight="1" x14ac:dyDescent="0.3">
      <c r="A38" s="34"/>
      <c r="B38" s="35">
        <v>46</v>
      </c>
      <c r="C38" s="36" t="str" cm="1">
        <f t="array" ref="C38">INDEX([1]base!$A$2:$G$137,MATCH($B38,[1]base!$A$2:$A$137,0),COLUMN()-1)</f>
        <v>101 301 799 43</v>
      </c>
      <c r="D38" s="37" t="str" cm="1">
        <f t="array" ref="D38">INDEX([1]base!$A$2:$G$137,MATCH($B38,[1]base!$A$2:$A$137,0),COLUMN()-1)</f>
        <v>Хатунцева Александра Васильевна</v>
      </c>
      <c r="E38" s="38" cm="1">
        <f t="array" ref="E38">INDEX([1]base!$A$2:$G$137,MATCH($B38,[1]base!$A$2:$A$137,0),COLUMN()-1)</f>
        <v>39478</v>
      </c>
      <c r="F38" s="37" t="str" cm="1">
        <f t="array" ref="F38">INDEX([1]base!$A$2:$G$137,MATCH($B38,[1]base!$A$2:$A$137,0),COLUMN()-1)</f>
        <v>КМС</v>
      </c>
      <c r="G38" s="37" t="str" cm="1">
        <f t="array" ref="G38">INDEX([1]base!$A$2:$G$137,MATCH($B38,[1]base!$A$2:$A$137,0),COLUMN()-1)</f>
        <v>Санкт-Петербург</v>
      </c>
      <c r="H38" s="39">
        <v>2.586226851851825E-2</v>
      </c>
      <c r="I38" s="40"/>
      <c r="J38" s="41"/>
      <c r="K38" s="19"/>
      <c r="L38" s="37"/>
      <c r="M38" s="42">
        <v>4.1666666666666699E-2</v>
      </c>
      <c r="N38" s="43">
        <v>25</v>
      </c>
    </row>
    <row r="39" spans="1:14" ht="21.75" customHeight="1" x14ac:dyDescent="0.3">
      <c r="A39" s="34">
        <v>9</v>
      </c>
      <c r="B39" s="35">
        <v>37</v>
      </c>
      <c r="C39" s="36" t="str" cm="1">
        <f t="array" ref="C39">INDEX([1]base!$A$2:$G$137,MATCH($B39,[1]base!$A$2:$A$137,0),COLUMN()-1)</f>
        <v>101 046 178 17</v>
      </c>
      <c r="D39" s="37" t="str" cm="1">
        <f t="array" ref="D39">INDEX([1]base!$A$2:$G$137,MATCH($B39,[1]base!$A$2:$A$137,0),COLUMN()-1)</f>
        <v>Юдакова Ирина Владимировна</v>
      </c>
      <c r="E39" s="38" cm="1">
        <f t="array" ref="E39">INDEX([1]base!$A$2:$G$137,MATCH($B39,[1]base!$A$2:$A$137,0),COLUMN()-1)</f>
        <v>39203</v>
      </c>
      <c r="F39" s="37" t="str" cm="1">
        <f t="array" ref="F39">INDEX([1]base!$A$2:$G$137,MATCH($B39,[1]base!$A$2:$A$137,0),COLUMN()-1)</f>
        <v>КМС</v>
      </c>
      <c r="G39" s="37" t="str" cm="1">
        <f t="array" ref="G39">INDEX([1]base!$A$2:$G$137,MATCH($B39,[1]base!$A$2:$A$137,0),COLUMN()-1)</f>
        <v>Самарская область</v>
      </c>
      <c r="H39" s="39">
        <v>2.5936458333332746E-2</v>
      </c>
      <c r="I39" s="40">
        <f>H39-$H$23</f>
        <v>2.7043981481478796E-3</v>
      </c>
      <c r="J39" s="41">
        <f t="shared" ref="J39:J43" si="7">$J$19/(H39/M39)</f>
        <v>40.162255512270505</v>
      </c>
      <c r="K39" s="19"/>
      <c r="L39" s="37"/>
      <c r="M39" s="42">
        <v>4.1666666666666699E-2</v>
      </c>
      <c r="N39" s="43">
        <v>25</v>
      </c>
    </row>
    <row r="40" spans="1:14" ht="21.75" customHeight="1" x14ac:dyDescent="0.3">
      <c r="A40" s="34"/>
      <c r="B40" s="35">
        <v>38</v>
      </c>
      <c r="C40" s="36" t="str" cm="1">
        <f t="array" ref="C40">INDEX([1]base!$A$2:$G$137,MATCH($B40,[1]base!$A$2:$A$137,0),COLUMN()-1)</f>
        <v>101 280 993 92</v>
      </c>
      <c r="D40" s="37" t="str" cm="1">
        <f t="array" ref="D40">INDEX([1]base!$A$2:$G$137,MATCH($B40,[1]base!$A$2:$A$137,0),COLUMN()-1)</f>
        <v>Лукина Ангелина Николаевна</v>
      </c>
      <c r="E40" s="38" cm="1">
        <f t="array" ref="E40">INDEX([1]base!$A$2:$G$137,MATCH($B40,[1]base!$A$2:$A$137,0),COLUMN()-1)</f>
        <v>39776</v>
      </c>
      <c r="F40" s="37" t="str" cm="1">
        <f t="array" ref="F40">INDEX([1]base!$A$2:$G$137,MATCH($B40,[1]base!$A$2:$A$137,0),COLUMN()-1)</f>
        <v>КМС</v>
      </c>
      <c r="G40" s="37" t="str" cm="1">
        <f t="array" ref="G40">INDEX([1]base!$A$2:$G$137,MATCH($B40,[1]base!$A$2:$A$137,0),COLUMN()-1)</f>
        <v>Самарская область</v>
      </c>
      <c r="H40" s="39">
        <v>2.5936458333332746E-2</v>
      </c>
      <c r="I40" s="40"/>
      <c r="J40" s="41"/>
      <c r="K40" s="19"/>
      <c r="L40" s="37"/>
      <c r="M40" s="42">
        <v>4.1666666666666699E-2</v>
      </c>
      <c r="N40" s="43">
        <v>25</v>
      </c>
    </row>
    <row r="41" spans="1:14" ht="21.75" customHeight="1" x14ac:dyDescent="0.3">
      <c r="A41" s="34">
        <v>10</v>
      </c>
      <c r="B41" s="37">
        <v>34</v>
      </c>
      <c r="C41" s="36" t="str" cm="1">
        <f t="array" ref="C41">INDEX([1]base!$A$2:$G$137,MATCH($B41,[1]base!$A$2:$A$137,0),COLUMN()-1)</f>
        <v>101 407 084 83</v>
      </c>
      <c r="D41" s="37" t="str" cm="1">
        <f t="array" ref="D41">INDEX([1]base!$A$2:$G$137,MATCH($B41,[1]base!$A$2:$A$137,0),COLUMN()-1)</f>
        <v>Круглова Юлия Александровна</v>
      </c>
      <c r="E41" s="38" cm="1">
        <f t="array" ref="E41">INDEX([1]base!$A$2:$G$137,MATCH($B41,[1]base!$A$2:$A$137,0),COLUMN()-1)</f>
        <v>39459</v>
      </c>
      <c r="F41" s="37" t="str" cm="1">
        <f t="array" ref="F41">INDEX([1]base!$A$2:$G$137,MATCH($B41,[1]base!$A$2:$A$137,0),COLUMN()-1)</f>
        <v>КМС</v>
      </c>
      <c r="G41" s="37" t="str" cm="1">
        <f t="array" ref="G41">INDEX([1]base!$A$2:$G$137,MATCH($B41,[1]base!$A$2:$A$137,0),COLUMN()-1)</f>
        <v>Республика Башкортостан</v>
      </c>
      <c r="H41" s="39">
        <v>2.8556481481481599E-2</v>
      </c>
      <c r="I41" s="40">
        <f t="shared" ref="I41" si="8">H41-$H$23</f>
        <v>5.324421296296733E-3</v>
      </c>
      <c r="J41" s="41">
        <f t="shared" ref="J41:J45" si="9">$J$19/(H41/M41)</f>
        <v>36.477416426185798</v>
      </c>
      <c r="K41" s="19"/>
      <c r="L41" s="37"/>
      <c r="M41" s="42">
        <v>4.1666666666666699E-2</v>
      </c>
      <c r="N41" s="8">
        <v>25</v>
      </c>
    </row>
    <row r="42" spans="1:14" ht="21.75" customHeight="1" x14ac:dyDescent="0.3">
      <c r="A42" s="34"/>
      <c r="B42" s="19">
        <v>36</v>
      </c>
      <c r="C42" s="36" t="str" cm="1">
        <f t="array" ref="C42">INDEX([1]base!$A$2:$G$137,MATCH($B42,[1]base!$A$2:$A$137,0),COLUMN()-1)</f>
        <v>101 407 098 00</v>
      </c>
      <c r="D42" s="37" t="str" cm="1">
        <f t="array" ref="D42">INDEX([1]base!$A$2:$G$137,MATCH($B42,[1]base!$A$2:$A$137,0),COLUMN()-1)</f>
        <v>Миронова Алена Евгеньевна</v>
      </c>
      <c r="E42" s="38" cm="1">
        <f t="array" ref="E42">INDEX([1]base!$A$2:$G$137,MATCH($B42,[1]base!$A$2:$A$137,0),COLUMN()-1)</f>
        <v>39763</v>
      </c>
      <c r="F42" s="37" t="str" cm="1">
        <f t="array" ref="F42">INDEX([1]base!$A$2:$G$137,MATCH($B42,[1]base!$A$2:$A$137,0),COLUMN()-1)</f>
        <v>КМС</v>
      </c>
      <c r="G42" s="37" t="str" cm="1">
        <f t="array" ref="G42">INDEX([1]base!$A$2:$G$137,MATCH($B42,[1]base!$A$2:$A$137,0),COLUMN()-1)</f>
        <v>Республика Башкортостан</v>
      </c>
      <c r="H42" s="39">
        <v>2.8556481481481599E-2</v>
      </c>
      <c r="I42" s="40"/>
      <c r="J42" s="41"/>
      <c r="K42" s="19"/>
      <c r="L42" s="37"/>
      <c r="M42" s="42">
        <v>4.1666666666666699E-2</v>
      </c>
      <c r="N42" s="43">
        <v>25</v>
      </c>
    </row>
    <row r="43" spans="1:14" ht="21.75" customHeight="1" x14ac:dyDescent="0.3">
      <c r="A43" s="34" t="s">
        <v>42</v>
      </c>
      <c r="B43" s="37">
        <v>31</v>
      </c>
      <c r="C43" s="36" cm="1">
        <f t="array" ref="C43">INDEX([1]base!$A$2:$G$137,MATCH($B43,[1]base!$A$2:$A$137,0),COLUMN()-1)</f>
        <v>10112463400</v>
      </c>
      <c r="D43" s="37" t="str" cm="1">
        <f t="array" ref="D43">INDEX([1]base!$A$2:$G$137,MATCH($B43,[1]base!$A$2:$A$137,0),COLUMN()-1)</f>
        <v>Сашенкова Александра Олеговна</v>
      </c>
      <c r="E43" s="38" cm="1">
        <f t="array" ref="E43">INDEX([1]base!$A$2:$G$137,MATCH($B43,[1]base!$A$2:$A$137,0),COLUMN()-1)</f>
        <v>39458</v>
      </c>
      <c r="F43" s="37" t="str" cm="1">
        <f t="array" ref="F43">INDEX([1]base!$A$2:$G$137,MATCH($B43,[1]base!$A$2:$A$137,0),COLUMN()-1)</f>
        <v>КМС</v>
      </c>
      <c r="G43" s="37" t="str" cm="1">
        <f t="array" ref="G43">INDEX([1]base!$A$2:$G$137,MATCH($B43,[1]base!$A$2:$A$137,0),COLUMN()-1)</f>
        <v>Москва</v>
      </c>
      <c r="H43" s="39">
        <v>2.6690509259258588E-2</v>
      </c>
      <c r="I43" s="40">
        <f t="shared" ref="I43" si="10">H43-$H$23</f>
        <v>3.4584490740737217E-3</v>
      </c>
      <c r="J43" s="41">
        <f t="shared" ref="J43:J47" si="11">$J$19/(H43/M43)</f>
        <v>39.027605526309948</v>
      </c>
      <c r="K43" s="19"/>
      <c r="L43" s="37"/>
      <c r="M43" s="42">
        <v>4.1666666666666699E-2</v>
      </c>
      <c r="N43" s="43">
        <v>25</v>
      </c>
    </row>
    <row r="44" spans="1:14" ht="21.75" customHeight="1" x14ac:dyDescent="0.3">
      <c r="A44" s="34"/>
      <c r="C44" s="36"/>
      <c r="D44" s="37"/>
      <c r="E44" s="37"/>
      <c r="F44" s="37"/>
      <c r="G44" s="37"/>
      <c r="H44" s="39"/>
      <c r="I44" s="40"/>
      <c r="J44" s="41"/>
      <c r="K44" s="19"/>
      <c r="L44" s="37"/>
      <c r="M44" s="42">
        <v>4.1666666666666699E-2</v>
      </c>
    </row>
    <row r="45" spans="1:14" ht="21.75" hidden="1" customHeight="1" x14ac:dyDescent="0.3">
      <c r="A45" s="34"/>
      <c r="B45" s="37"/>
      <c r="C45" s="37" t="e">
        <f>INDEX([2]base!$A$1:$F$119,MATCH($B152,[2]base!$A$1:$A$119,0),COLUMN()-1)</f>
        <v>#N/A</v>
      </c>
      <c r="D45" s="37" t="e">
        <f>INDEX([2]base!$A$1:$F$119,MATCH($B152,[2]base!$A$1:$A$119,0),COLUMN()-1)</f>
        <v>#N/A</v>
      </c>
      <c r="E45" s="37" t="e">
        <f>INDEX([2]base!$A$1:$F$119,MATCH($B152,[2]base!$A$1:$A$119,0),COLUMN()-1)</f>
        <v>#N/A</v>
      </c>
      <c r="F45" s="37" t="e">
        <f>INDEX([2]base!$A$1:$F$119,MATCH($B152,[2]base!$A$1:$A$119,0),COLUMN()-1)</f>
        <v>#N/A</v>
      </c>
      <c r="G45" s="37" t="e">
        <f>INDEX([2]base!$A$1:$F$119,MATCH($B152,[2]base!$A$1:$A$119,0),COLUMN()-1)</f>
        <v>#N/A</v>
      </c>
      <c r="H45" s="39"/>
      <c r="I45" s="40">
        <f>H45-$H$24</f>
        <v>0</v>
      </c>
      <c r="J45" s="44" t="e">
        <f>N45/(H45/M45)</f>
        <v>#DIV/0!</v>
      </c>
      <c r="K45" s="19"/>
      <c r="L45" s="37"/>
      <c r="M45" s="42">
        <v>4.1666666666666699E-2</v>
      </c>
      <c r="N45" s="43">
        <v>25</v>
      </c>
    </row>
    <row r="46" spans="1:14" ht="21.75" hidden="1" customHeight="1" x14ac:dyDescent="0.3">
      <c r="A46" s="34"/>
      <c r="C46" s="37" t="e">
        <f>INDEX([2]base!$A$1:$F$119,MATCH($B153,[2]base!$A$1:$A$119,0),COLUMN()-1)</f>
        <v>#N/A</v>
      </c>
      <c r="D46" s="37" t="e">
        <f>INDEX([2]base!$A$1:$F$119,MATCH($B153,[2]base!$A$1:$A$119,0),COLUMN()-1)</f>
        <v>#N/A</v>
      </c>
      <c r="E46" s="37" t="e">
        <f>INDEX([2]base!$A$1:$F$119,MATCH($B153,[2]base!$A$1:$A$119,0),COLUMN()-1)</f>
        <v>#N/A</v>
      </c>
      <c r="F46" s="37" t="e">
        <f>INDEX([2]base!$A$1:$F$119,MATCH($B153,[2]base!$A$1:$A$119,0),COLUMN()-1)</f>
        <v>#N/A</v>
      </c>
      <c r="G46" s="37" t="e">
        <f>INDEX([2]base!$A$1:$F$119,MATCH($B153,[2]base!$A$1:$A$119,0),COLUMN()-1)</f>
        <v>#N/A</v>
      </c>
      <c r="H46" s="39"/>
      <c r="I46" s="40"/>
      <c r="J46" s="41"/>
      <c r="K46" s="19"/>
      <c r="L46" s="37"/>
      <c r="M46" s="42">
        <v>4.1666666666666699E-2</v>
      </c>
    </row>
    <row r="47" spans="1:14" ht="21.75" hidden="1" customHeight="1" x14ac:dyDescent="0.3">
      <c r="A47" s="34"/>
      <c r="B47" s="37"/>
      <c r="C47" s="37" t="e">
        <f>INDEX([2]base!$A$1:$F$119,MATCH($B154,[2]base!$A$1:$A$119,0),COLUMN()-1)</f>
        <v>#N/A</v>
      </c>
      <c r="D47" s="37" t="e">
        <f>INDEX([2]base!$A$1:$F$119,MATCH($B154,[2]base!$A$1:$A$119,0),COLUMN()-1)</f>
        <v>#N/A</v>
      </c>
      <c r="E47" s="37" t="e">
        <f>INDEX([2]base!$A$1:$F$119,MATCH($B154,[2]base!$A$1:$A$119,0),COLUMN()-1)</f>
        <v>#N/A</v>
      </c>
      <c r="F47" s="37" t="e">
        <f>INDEX([2]base!$A$1:$F$119,MATCH($B154,[2]base!$A$1:$A$119,0),COLUMN()-1)</f>
        <v>#N/A</v>
      </c>
      <c r="G47" s="37" t="e">
        <f>INDEX([2]base!$A$1:$F$119,MATCH($B154,[2]base!$A$1:$A$119,0),COLUMN()-1)</f>
        <v>#N/A</v>
      </c>
      <c r="H47" s="39"/>
      <c r="I47" s="40">
        <f>H47-$H$24</f>
        <v>0</v>
      </c>
      <c r="J47" s="44" t="e">
        <f>N47/(H47/M47)</f>
        <v>#DIV/0!</v>
      </c>
      <c r="K47" s="19"/>
      <c r="L47" s="37"/>
      <c r="M47" s="42">
        <v>4.1666666666666699E-2</v>
      </c>
      <c r="N47" s="43">
        <v>25</v>
      </c>
    </row>
    <row r="48" spans="1:14" ht="31.5" hidden="1" customHeight="1" x14ac:dyDescent="0.3">
      <c r="A48" s="34"/>
      <c r="C48" s="37" t="e">
        <f>INDEX([2]base!$A$1:$F$119,MATCH($B155,[2]base!$A$1:$A$119,0),COLUMN()-1)</f>
        <v>#N/A</v>
      </c>
      <c r="D48" s="37" t="e">
        <f>INDEX([2]base!$A$1:$F$119,MATCH($B155,[2]base!$A$1:$A$119,0),COLUMN()-1)</f>
        <v>#N/A</v>
      </c>
      <c r="E48" s="37" t="e">
        <f>INDEX([2]base!$A$1:$F$119,MATCH($B155,[2]base!$A$1:$A$119,0),COLUMN()-1)</f>
        <v>#N/A</v>
      </c>
      <c r="F48" s="37" t="e">
        <f>INDEX([2]base!$A$1:$F$119,MATCH($B155,[2]base!$A$1:$A$119,0),COLUMN()-1)</f>
        <v>#N/A</v>
      </c>
      <c r="G48" s="37" t="e">
        <f>INDEX([2]base!$A$1:$F$119,MATCH($B155,[2]base!$A$1:$A$119,0),COLUMN()-1)</f>
        <v>#N/A</v>
      </c>
      <c r="H48" s="39"/>
      <c r="I48" s="40"/>
      <c r="J48" s="41"/>
      <c r="K48" s="19"/>
      <c r="L48" s="37"/>
      <c r="M48" s="42">
        <v>4.1666666666666699E-2</v>
      </c>
      <c r="N48" s="43">
        <v>25</v>
      </c>
    </row>
    <row r="49" spans="1:14" ht="21.75" hidden="1" customHeight="1" x14ac:dyDescent="0.3">
      <c r="A49" s="34"/>
      <c r="B49" s="37"/>
      <c r="C49" s="37" t="e">
        <f>INDEX([2]base!$A$1:$F$119,MATCH($B156,[2]base!$A$1:$A$119,0),COLUMN()-1)</f>
        <v>#N/A</v>
      </c>
      <c r="D49" s="37" t="e">
        <f>INDEX([2]base!$A$1:$F$119,MATCH($B156,[2]base!$A$1:$A$119,0),COLUMN()-1)</f>
        <v>#N/A</v>
      </c>
      <c r="E49" s="37" t="e">
        <f>INDEX([2]base!$A$1:$F$119,MATCH($B156,[2]base!$A$1:$A$119,0),COLUMN()-1)</f>
        <v>#N/A</v>
      </c>
      <c r="F49" s="37" t="e">
        <f>INDEX([2]base!$A$1:$F$119,MATCH($B156,[2]base!$A$1:$A$119,0),COLUMN()-1)</f>
        <v>#N/A</v>
      </c>
      <c r="G49" s="37" t="e">
        <f>INDEX([2]base!$A$1:$F$119,MATCH($B156,[2]base!$A$1:$A$119,0),COLUMN()-1)</f>
        <v>#N/A</v>
      </c>
      <c r="H49" s="39"/>
      <c r="I49" s="40">
        <f>H49-$H$24</f>
        <v>0</v>
      </c>
      <c r="J49" s="44" t="e">
        <f>N49/(H49/M49)</f>
        <v>#DIV/0!</v>
      </c>
      <c r="K49" s="19"/>
      <c r="L49" s="37"/>
      <c r="M49" s="42">
        <v>4.1666666666666699E-2</v>
      </c>
    </row>
    <row r="50" spans="1:14" ht="21.75" hidden="1" customHeight="1" x14ac:dyDescent="0.3">
      <c r="A50" s="34"/>
      <c r="C50" s="37" t="e">
        <f>INDEX([2]base!$A$1:$F$119,MATCH($B157,[2]base!$A$1:$A$119,0),COLUMN()-1)</f>
        <v>#N/A</v>
      </c>
      <c r="D50" s="37" t="e">
        <f>INDEX([2]base!$A$1:$F$119,MATCH($B157,[2]base!$A$1:$A$119,0),COLUMN()-1)</f>
        <v>#N/A</v>
      </c>
      <c r="E50" s="37" t="e">
        <f>INDEX([2]base!$A$1:$F$119,MATCH($B157,[2]base!$A$1:$A$119,0),COLUMN()-1)</f>
        <v>#N/A</v>
      </c>
      <c r="F50" s="37" t="e">
        <f>INDEX([2]base!$A$1:$F$119,MATCH($B157,[2]base!$A$1:$A$119,0),COLUMN()-1)</f>
        <v>#N/A</v>
      </c>
      <c r="G50" s="37" t="e">
        <f>INDEX([2]base!$A$1:$F$119,MATCH($B157,[2]base!$A$1:$A$119,0),COLUMN()-1)</f>
        <v>#N/A</v>
      </c>
      <c r="H50" s="39"/>
      <c r="I50" s="40"/>
      <c r="J50" s="41"/>
      <c r="K50" s="19"/>
      <c r="L50" s="37"/>
      <c r="M50" s="42">
        <v>4.1666666666666699E-2</v>
      </c>
      <c r="N50" s="43">
        <v>25</v>
      </c>
    </row>
    <row r="51" spans="1:14" ht="21.75" hidden="1" customHeight="1" x14ac:dyDescent="0.3">
      <c r="A51" s="34"/>
      <c r="B51" s="37"/>
      <c r="C51" s="37" t="e">
        <f>INDEX([2]base!$A$1:$F$119,MATCH($B158,[2]base!$A$1:$A$119,0),COLUMN()-1)</f>
        <v>#N/A</v>
      </c>
      <c r="D51" s="37" t="e">
        <f>INDEX([2]base!$A$1:$F$119,MATCH($B158,[2]base!$A$1:$A$119,0),COLUMN()-1)</f>
        <v>#N/A</v>
      </c>
      <c r="E51" s="37" t="e">
        <f>INDEX([2]base!$A$1:$F$119,MATCH($B158,[2]base!$A$1:$A$119,0),COLUMN()-1)</f>
        <v>#N/A</v>
      </c>
      <c r="F51" s="37" t="e">
        <f>INDEX([2]base!$A$1:$F$119,MATCH($B158,[2]base!$A$1:$A$119,0),COLUMN()-1)</f>
        <v>#N/A</v>
      </c>
      <c r="G51" s="37" t="e">
        <f>INDEX([2]base!$A$1:$F$119,MATCH($B158,[2]base!$A$1:$A$119,0),COLUMN()-1)</f>
        <v>#N/A</v>
      </c>
      <c r="H51" s="39"/>
      <c r="I51" s="40">
        <f>H51-$H$24</f>
        <v>0</v>
      </c>
      <c r="J51" s="44" t="e">
        <f>N51/(H51/M51)</f>
        <v>#DIV/0!</v>
      </c>
      <c r="K51" s="19"/>
      <c r="L51" s="37"/>
      <c r="M51" s="42">
        <v>4.1666666666666699E-2</v>
      </c>
    </row>
    <row r="52" spans="1:14" ht="21.75" hidden="1" customHeight="1" x14ac:dyDescent="0.3">
      <c r="A52" s="34"/>
      <c r="C52" s="37" t="e">
        <f>INDEX([2]base!$A$1:$F$119,MATCH($B159,[2]base!$A$1:$A$119,0),COLUMN()-1)</f>
        <v>#N/A</v>
      </c>
      <c r="D52" s="37" t="e">
        <f>INDEX([2]base!$A$1:$F$119,MATCH($B159,[2]base!$A$1:$A$119,0),COLUMN()-1)</f>
        <v>#N/A</v>
      </c>
      <c r="E52" s="37" t="e">
        <f>INDEX([2]base!$A$1:$F$119,MATCH($B159,[2]base!$A$1:$A$119,0),COLUMN()-1)</f>
        <v>#N/A</v>
      </c>
      <c r="F52" s="37" t="e">
        <f>INDEX([2]base!$A$1:$F$119,MATCH($B159,[2]base!$A$1:$A$119,0),COLUMN()-1)</f>
        <v>#N/A</v>
      </c>
      <c r="G52" s="37" t="e">
        <f>INDEX([2]base!$A$1:$F$119,MATCH($B159,[2]base!$A$1:$A$119,0),COLUMN()-1)</f>
        <v>#N/A</v>
      </c>
      <c r="H52" s="39"/>
      <c r="I52" s="40"/>
      <c r="J52" s="41"/>
      <c r="K52" s="19"/>
      <c r="L52" s="37"/>
      <c r="M52" s="42">
        <v>4.1666666666666699E-2</v>
      </c>
      <c r="N52" s="43">
        <v>25</v>
      </c>
    </row>
    <row r="53" spans="1:14" ht="21.75" hidden="1" customHeight="1" x14ac:dyDescent="0.3">
      <c r="A53" s="34"/>
      <c r="B53" s="37"/>
      <c r="C53" s="37" t="e">
        <f>INDEX([2]base!$A$1:$F$119,MATCH($B160,[2]base!$A$1:$A$119,0),COLUMN()-1)</f>
        <v>#N/A</v>
      </c>
      <c r="D53" s="37" t="e">
        <f>INDEX([2]base!$A$1:$F$119,MATCH($B160,[2]base!$A$1:$A$119,0),COLUMN()-1)</f>
        <v>#N/A</v>
      </c>
      <c r="E53" s="37" t="e">
        <f>INDEX([2]base!$A$1:$F$119,MATCH($B160,[2]base!$A$1:$A$119,0),COLUMN()-1)</f>
        <v>#N/A</v>
      </c>
      <c r="F53" s="37" t="e">
        <f>INDEX([2]base!$A$1:$F$119,MATCH($B160,[2]base!$A$1:$A$119,0),COLUMN()-1)</f>
        <v>#N/A</v>
      </c>
      <c r="G53" s="37" t="e">
        <f>INDEX([2]base!$A$1:$F$119,MATCH($B160,[2]base!$A$1:$A$119,0),COLUMN()-1)</f>
        <v>#N/A</v>
      </c>
      <c r="H53" s="39"/>
      <c r="I53" s="40">
        <f>H53-$H$24</f>
        <v>0</v>
      </c>
      <c r="J53" s="44" t="e">
        <f>N53/(H53/M53)</f>
        <v>#DIV/0!</v>
      </c>
      <c r="K53" s="19"/>
      <c r="L53" s="37"/>
      <c r="M53" s="42">
        <v>4.1666666666666699E-2</v>
      </c>
      <c r="N53" s="43">
        <v>25</v>
      </c>
    </row>
    <row r="54" spans="1:14" ht="21.75" hidden="1" customHeight="1" x14ac:dyDescent="0.3">
      <c r="A54" s="34"/>
      <c r="C54" s="37" t="e">
        <f>INDEX([2]base!$A$1:$F$119,MATCH($B161,[2]base!$A$1:$A$119,0),COLUMN()-1)</f>
        <v>#N/A</v>
      </c>
      <c r="D54" s="37" t="e">
        <f>INDEX([2]base!$A$1:$F$119,MATCH($B161,[2]base!$A$1:$A$119,0),COLUMN()-1)</f>
        <v>#N/A</v>
      </c>
      <c r="E54" s="37" t="e">
        <f>INDEX([2]base!$A$1:$F$119,MATCH($B161,[2]base!$A$1:$A$119,0),COLUMN()-1)</f>
        <v>#N/A</v>
      </c>
      <c r="F54" s="37" t="e">
        <f>INDEX([2]base!$A$1:$F$119,MATCH($B161,[2]base!$A$1:$A$119,0),COLUMN()-1)</f>
        <v>#N/A</v>
      </c>
      <c r="G54" s="37" t="e">
        <f>INDEX([2]base!$A$1:$F$119,MATCH($B161,[2]base!$A$1:$A$119,0),COLUMN()-1)</f>
        <v>#N/A</v>
      </c>
      <c r="H54" s="39"/>
      <c r="I54" s="40"/>
      <c r="J54" s="41"/>
      <c r="K54" s="19"/>
      <c r="L54" s="37"/>
      <c r="M54" s="42">
        <v>4.1666666666666699E-2</v>
      </c>
    </row>
    <row r="55" spans="1:14" ht="21.75" hidden="1" customHeight="1" x14ac:dyDescent="0.3">
      <c r="A55" s="34"/>
      <c r="B55" s="37"/>
      <c r="C55" s="37" t="e">
        <f>INDEX([2]base!$A$1:$F$119,MATCH($B162,[2]base!$A$1:$A$119,0),COLUMN()-1)</f>
        <v>#N/A</v>
      </c>
      <c r="D55" s="37" t="e">
        <f>INDEX([2]base!$A$1:$F$119,MATCH($B162,[2]base!$A$1:$A$119,0),COLUMN()-1)</f>
        <v>#N/A</v>
      </c>
      <c r="E55" s="37" t="e">
        <f>INDEX([2]base!$A$1:$F$119,MATCH($B162,[2]base!$A$1:$A$119,0),COLUMN()-1)</f>
        <v>#N/A</v>
      </c>
      <c r="F55" s="37" t="e">
        <f>INDEX([2]base!$A$1:$F$119,MATCH($B162,[2]base!$A$1:$A$119,0),COLUMN()-1)</f>
        <v>#N/A</v>
      </c>
      <c r="G55" s="37" t="e">
        <f>INDEX([2]base!$A$1:$F$119,MATCH($B162,[2]base!$A$1:$A$119,0),COLUMN()-1)</f>
        <v>#N/A</v>
      </c>
      <c r="H55" s="39"/>
      <c r="I55" s="40">
        <f>H55-$H$24</f>
        <v>0</v>
      </c>
      <c r="J55" s="44" t="e">
        <f>N55/(H55/M55)</f>
        <v>#DIV/0!</v>
      </c>
      <c r="K55" s="19"/>
      <c r="L55" s="37"/>
      <c r="M55" s="42">
        <v>4.1666666666666699E-2</v>
      </c>
      <c r="N55" s="43">
        <v>25</v>
      </c>
    </row>
    <row r="56" spans="1:14" ht="21.75" hidden="1" customHeight="1" x14ac:dyDescent="0.3">
      <c r="A56" s="34"/>
      <c r="C56" s="37" t="e">
        <f>INDEX([2]base!$A$1:$F$119,MATCH($B163,[2]base!$A$1:$A$119,0),COLUMN()-1)</f>
        <v>#N/A</v>
      </c>
      <c r="D56" s="37" t="e">
        <f>INDEX([2]base!$A$1:$F$119,MATCH($B163,[2]base!$A$1:$A$119,0),COLUMN()-1)</f>
        <v>#N/A</v>
      </c>
      <c r="E56" s="37" t="e">
        <f>INDEX([2]base!$A$1:$F$119,MATCH($B163,[2]base!$A$1:$A$119,0),COLUMN()-1)</f>
        <v>#N/A</v>
      </c>
      <c r="F56" s="37" t="e">
        <f>INDEX([2]base!$A$1:$F$119,MATCH($B163,[2]base!$A$1:$A$119,0),COLUMN()-1)</f>
        <v>#N/A</v>
      </c>
      <c r="G56" s="37" t="e">
        <f>INDEX([2]base!$A$1:$F$119,MATCH($B163,[2]base!$A$1:$A$119,0),COLUMN()-1)</f>
        <v>#N/A</v>
      </c>
      <c r="H56" s="39"/>
      <c r="I56" s="40"/>
      <c r="J56" s="41"/>
      <c r="K56" s="19"/>
      <c r="L56" s="37"/>
      <c r="M56" s="42">
        <v>4.1666666666666699E-2</v>
      </c>
    </row>
    <row r="57" spans="1:14" ht="21.75" hidden="1" customHeight="1" x14ac:dyDescent="0.3">
      <c r="A57" s="34"/>
      <c r="B57" s="37"/>
      <c r="C57" s="37" t="e">
        <f>INDEX([2]base!$A$1:$F$119,MATCH($B164,[2]base!$A$1:$A$119,0),COLUMN()-1)</f>
        <v>#N/A</v>
      </c>
      <c r="D57" s="37" t="e">
        <f>INDEX([2]base!$A$1:$F$119,MATCH($B164,[2]base!$A$1:$A$119,0),COLUMN()-1)</f>
        <v>#N/A</v>
      </c>
      <c r="E57" s="37" t="e">
        <f>INDEX([2]base!$A$1:$F$119,MATCH($B164,[2]base!$A$1:$A$119,0),COLUMN()-1)</f>
        <v>#N/A</v>
      </c>
      <c r="F57" s="37" t="e">
        <f>INDEX([2]base!$A$1:$F$119,MATCH($B164,[2]base!$A$1:$A$119,0),COLUMN()-1)</f>
        <v>#N/A</v>
      </c>
      <c r="G57" s="37" t="e">
        <f>INDEX([2]base!$A$1:$F$119,MATCH($B164,[2]base!$A$1:$A$119,0),COLUMN()-1)</f>
        <v>#N/A</v>
      </c>
      <c r="H57" s="39"/>
      <c r="I57" s="40">
        <f>H57-$H$24</f>
        <v>0</v>
      </c>
      <c r="J57" s="44" t="e">
        <f>N57/(H57/M57)</f>
        <v>#DIV/0!</v>
      </c>
      <c r="K57" s="19"/>
      <c r="L57" s="37"/>
      <c r="M57" s="42">
        <v>4.1666666666666699E-2</v>
      </c>
      <c r="N57" s="43">
        <v>25</v>
      </c>
    </row>
    <row r="58" spans="1:14" ht="21.75" hidden="1" customHeight="1" x14ac:dyDescent="0.3">
      <c r="A58" s="34"/>
      <c r="C58" s="37" t="e">
        <f>INDEX([2]base!$A$1:$F$119,MATCH($B165,[2]base!$A$1:$A$119,0),COLUMN()-1)</f>
        <v>#N/A</v>
      </c>
      <c r="D58" s="37" t="e">
        <f>INDEX([2]base!$A$1:$F$119,MATCH($B165,[2]base!$A$1:$A$119,0),COLUMN()-1)</f>
        <v>#N/A</v>
      </c>
      <c r="E58" s="37" t="e">
        <f>INDEX([2]base!$A$1:$F$119,MATCH($B165,[2]base!$A$1:$A$119,0),COLUMN()-1)</f>
        <v>#N/A</v>
      </c>
      <c r="F58" s="37" t="e">
        <f>INDEX([2]base!$A$1:$F$119,MATCH($B165,[2]base!$A$1:$A$119,0),COLUMN()-1)</f>
        <v>#N/A</v>
      </c>
      <c r="G58" s="37" t="e">
        <f>INDEX([2]base!$A$1:$F$119,MATCH($B165,[2]base!$A$1:$A$119,0),COLUMN()-1)</f>
        <v>#N/A</v>
      </c>
      <c r="H58" s="39"/>
      <c r="I58" s="40"/>
      <c r="J58" s="41"/>
      <c r="K58" s="19"/>
      <c r="L58" s="37"/>
      <c r="M58" s="42">
        <v>4.1666666666666699E-2</v>
      </c>
      <c r="N58" s="43">
        <v>25</v>
      </c>
    </row>
    <row r="59" spans="1:14" ht="21.75" hidden="1" customHeight="1" x14ac:dyDescent="0.3">
      <c r="A59" s="34"/>
      <c r="B59" s="37"/>
      <c r="C59" s="37" t="e">
        <f>INDEX([2]base!$A$1:$F$119,MATCH($B166,[2]base!$A$1:$A$119,0),COLUMN()-1)</f>
        <v>#N/A</v>
      </c>
      <c r="D59" s="37" t="e">
        <f>INDEX([2]base!$A$1:$F$119,MATCH($B166,[2]base!$A$1:$A$119,0),COLUMN()-1)</f>
        <v>#N/A</v>
      </c>
      <c r="E59" s="37" t="e">
        <f>INDEX([2]base!$A$1:$F$119,MATCH($B166,[2]base!$A$1:$A$119,0),COLUMN()-1)</f>
        <v>#N/A</v>
      </c>
      <c r="F59" s="37" t="e">
        <f>INDEX([2]base!$A$1:$F$119,MATCH($B166,[2]base!$A$1:$A$119,0),COLUMN()-1)</f>
        <v>#N/A</v>
      </c>
      <c r="G59" s="37" t="e">
        <f>INDEX([2]base!$A$1:$F$119,MATCH($B166,[2]base!$A$1:$A$119,0),COLUMN()-1)</f>
        <v>#N/A</v>
      </c>
      <c r="H59" s="39"/>
      <c r="I59" s="40">
        <f>H59-$H$24</f>
        <v>0</v>
      </c>
      <c r="J59" s="44" t="e">
        <f>N59/(H59/M59)</f>
        <v>#DIV/0!</v>
      </c>
      <c r="K59" s="19"/>
      <c r="L59" s="37"/>
      <c r="M59" s="42">
        <v>4.1666666666666699E-2</v>
      </c>
    </row>
    <row r="60" spans="1:14" ht="21.75" hidden="1" customHeight="1" x14ac:dyDescent="0.3">
      <c r="A60" s="34"/>
      <c r="C60" s="37" t="e">
        <f>INDEX([2]base!$A$1:$F$119,MATCH($B167,[2]base!$A$1:$A$119,0),COLUMN()-1)</f>
        <v>#N/A</v>
      </c>
      <c r="D60" s="37" t="e">
        <f>INDEX([2]base!$A$1:$F$119,MATCH($B167,[2]base!$A$1:$A$119,0),COLUMN()-1)</f>
        <v>#N/A</v>
      </c>
      <c r="E60" s="37" t="e">
        <f>INDEX([2]base!$A$1:$F$119,MATCH($B167,[2]base!$A$1:$A$119,0),COLUMN()-1)</f>
        <v>#N/A</v>
      </c>
      <c r="F60" s="37" t="e">
        <f>INDEX([2]base!$A$1:$F$119,MATCH($B167,[2]base!$A$1:$A$119,0),COLUMN()-1)</f>
        <v>#N/A</v>
      </c>
      <c r="G60" s="37" t="e">
        <f>INDEX([2]base!$A$1:$F$119,MATCH($B167,[2]base!$A$1:$A$119,0),COLUMN()-1)</f>
        <v>#N/A</v>
      </c>
      <c r="H60" s="39"/>
      <c r="I60" s="40"/>
      <c r="J60" s="41"/>
      <c r="K60" s="19"/>
      <c r="L60" s="37"/>
      <c r="M60" s="42">
        <v>4.1666666666666699E-2</v>
      </c>
      <c r="N60" s="43">
        <v>25</v>
      </c>
    </row>
    <row r="61" spans="1:14" ht="21.75" hidden="1" customHeight="1" x14ac:dyDescent="0.3">
      <c r="A61" s="34"/>
      <c r="B61" s="37"/>
      <c r="C61" s="37" t="e">
        <f>INDEX([2]base!$A$1:$F$119,MATCH($B168,[2]base!$A$1:$A$119,0),COLUMN()-1)</f>
        <v>#N/A</v>
      </c>
      <c r="D61" s="37" t="e">
        <f>INDEX([2]base!$A$1:$F$119,MATCH($B168,[2]base!$A$1:$A$119,0),COLUMN()-1)</f>
        <v>#N/A</v>
      </c>
      <c r="E61" s="37" t="e">
        <f>INDEX([2]base!$A$1:$F$119,MATCH($B168,[2]base!$A$1:$A$119,0),COLUMN()-1)</f>
        <v>#N/A</v>
      </c>
      <c r="F61" s="37" t="e">
        <f>INDEX([2]base!$A$1:$F$119,MATCH($B168,[2]base!$A$1:$A$119,0),COLUMN()-1)</f>
        <v>#N/A</v>
      </c>
      <c r="G61" s="37" t="e">
        <f>INDEX([2]base!$A$1:$F$119,MATCH($B168,[2]base!$A$1:$A$119,0),COLUMN()-1)</f>
        <v>#N/A</v>
      </c>
      <c r="H61" s="39"/>
      <c r="I61" s="40">
        <f>H61-$H$24</f>
        <v>0</v>
      </c>
      <c r="J61" s="44" t="e">
        <f>N61/(H61/M61)</f>
        <v>#DIV/0!</v>
      </c>
      <c r="K61" s="19"/>
      <c r="L61" s="37"/>
      <c r="M61" s="42">
        <v>4.1666666666666699E-2</v>
      </c>
    </row>
    <row r="62" spans="1:14" ht="21.75" hidden="1" customHeight="1" x14ac:dyDescent="0.3">
      <c r="A62" s="34"/>
      <c r="C62" s="37" t="e">
        <f>INDEX([2]base!$A$1:$F$119,MATCH($B169,[2]base!$A$1:$A$119,0),COLUMN()-1)</f>
        <v>#N/A</v>
      </c>
      <c r="D62" s="37" t="e">
        <f>INDEX([2]base!$A$1:$F$119,MATCH($B169,[2]base!$A$1:$A$119,0),COLUMN()-1)</f>
        <v>#N/A</v>
      </c>
      <c r="E62" s="37" t="e">
        <f>INDEX([2]base!$A$1:$F$119,MATCH($B169,[2]base!$A$1:$A$119,0),COLUMN()-1)</f>
        <v>#N/A</v>
      </c>
      <c r="F62" s="37" t="e">
        <f>INDEX([2]base!$A$1:$F$119,MATCH($B169,[2]base!$A$1:$A$119,0),COLUMN()-1)</f>
        <v>#N/A</v>
      </c>
      <c r="G62" s="37" t="e">
        <f>INDEX([2]base!$A$1:$F$119,MATCH($B169,[2]base!$A$1:$A$119,0),COLUMN()-1)</f>
        <v>#N/A</v>
      </c>
      <c r="H62" s="39"/>
      <c r="I62" s="40"/>
      <c r="J62" s="41"/>
      <c r="K62" s="19"/>
      <c r="L62" s="37"/>
      <c r="M62" s="42">
        <v>4.1666666666666699E-2</v>
      </c>
      <c r="N62" s="43">
        <v>25</v>
      </c>
    </row>
    <row r="63" spans="1:14" ht="7.5" customHeight="1" x14ac:dyDescent="0.3">
      <c r="A63" s="45"/>
      <c r="B63" s="46"/>
      <c r="C63" s="46"/>
      <c r="D63" s="47"/>
      <c r="E63" s="48"/>
      <c r="F63" s="49"/>
      <c r="G63" s="49"/>
      <c r="H63" s="50"/>
      <c r="I63" s="51"/>
      <c r="J63" s="52"/>
      <c r="K63" s="51"/>
      <c r="L63" s="51"/>
    </row>
    <row r="64" spans="1:14" x14ac:dyDescent="0.25">
      <c r="A64" s="16" t="s">
        <v>43</v>
      </c>
      <c r="B64" s="16"/>
      <c r="C64" s="16"/>
      <c r="D64" s="16"/>
      <c r="E64" s="53"/>
      <c r="F64" s="53"/>
      <c r="G64" s="16" t="s">
        <v>44</v>
      </c>
      <c r="H64" s="16"/>
      <c r="I64" s="16"/>
      <c r="J64" s="16"/>
      <c r="K64" s="16"/>
      <c r="L64" s="16"/>
    </row>
    <row r="65" spans="1:12" s="55" customFormat="1" ht="12" x14ac:dyDescent="0.25">
      <c r="A65" s="54" t="s">
        <v>45</v>
      </c>
      <c r="B65" s="54"/>
      <c r="C65" s="54"/>
      <c r="D65" s="54"/>
      <c r="F65" s="56"/>
      <c r="G65" s="56" t="s">
        <v>46</v>
      </c>
      <c r="H65" s="57">
        <v>4</v>
      </c>
      <c r="J65" s="58"/>
      <c r="K65" s="59" t="s">
        <v>47</v>
      </c>
      <c r="L65" s="60">
        <f>COUNTIF(F23:F62,"ЗМС")</f>
        <v>0</v>
      </c>
    </row>
    <row r="66" spans="1:12" s="55" customFormat="1" ht="12" x14ac:dyDescent="0.25">
      <c r="A66" s="54" t="s">
        <v>48</v>
      </c>
      <c r="B66" s="54"/>
      <c r="C66" s="54"/>
      <c r="D66" s="54"/>
      <c r="F66" s="61"/>
      <c r="G66" s="61" t="s">
        <v>49</v>
      </c>
      <c r="H66" s="62">
        <v>10</v>
      </c>
      <c r="I66" s="63"/>
      <c r="J66" s="58"/>
      <c r="K66" s="59" t="s">
        <v>50</v>
      </c>
      <c r="L66" s="60">
        <f>COUNTIF(F23:F62,"МСМК")</f>
        <v>0</v>
      </c>
    </row>
    <row r="67" spans="1:12" s="55" customFormat="1" ht="12" x14ac:dyDescent="0.25">
      <c r="A67" s="54" t="s">
        <v>51</v>
      </c>
      <c r="B67" s="54"/>
      <c r="C67" s="54"/>
      <c r="D67" s="54"/>
      <c r="F67" s="61"/>
      <c r="G67" s="61" t="s">
        <v>52</v>
      </c>
      <c r="H67" s="62">
        <v>10</v>
      </c>
      <c r="I67" s="63"/>
      <c r="J67" s="58"/>
      <c r="K67" s="59" t="s">
        <v>53</v>
      </c>
      <c r="L67" s="60">
        <f>COUNTIF(F23:F62,"МС")</f>
        <v>4</v>
      </c>
    </row>
    <row r="68" spans="1:12" s="55" customFormat="1" ht="12" x14ac:dyDescent="0.25">
      <c r="A68" s="54" t="s">
        <v>54</v>
      </c>
      <c r="B68" s="54"/>
      <c r="C68" s="54"/>
      <c r="D68" s="54"/>
      <c r="F68" s="61"/>
      <c r="G68" s="61" t="s">
        <v>55</v>
      </c>
      <c r="H68" s="57">
        <v>10</v>
      </c>
      <c r="I68" s="63"/>
      <c r="J68" s="58"/>
      <c r="K68" s="59" t="s">
        <v>56</v>
      </c>
      <c r="L68" s="60">
        <f>COUNTIF(F23:F62,"КМС")</f>
        <v>17</v>
      </c>
    </row>
    <row r="69" spans="1:12" s="55" customFormat="1" ht="12" x14ac:dyDescent="0.25">
      <c r="A69" s="64"/>
      <c r="B69" s="64"/>
      <c r="C69" s="64"/>
      <c r="D69" s="64"/>
      <c r="F69" s="61"/>
      <c r="G69" s="61" t="s">
        <v>57</v>
      </c>
      <c r="H69" s="57">
        <v>0</v>
      </c>
      <c r="I69" s="63"/>
      <c r="J69" s="58"/>
      <c r="K69" s="59" t="s">
        <v>58</v>
      </c>
      <c r="L69" s="60">
        <f>COUNTIF(F23:F62,"1 СР")</f>
        <v>0</v>
      </c>
    </row>
    <row r="70" spans="1:12" s="55" customFormat="1" ht="12" x14ac:dyDescent="0.25">
      <c r="A70" s="65"/>
      <c r="B70" s="65"/>
      <c r="C70" s="65"/>
      <c r="D70" s="65"/>
      <c r="F70" s="61"/>
      <c r="G70" s="59" t="s">
        <v>59</v>
      </c>
      <c r="H70" s="66">
        <v>0</v>
      </c>
      <c r="I70" s="63"/>
      <c r="J70" s="58"/>
      <c r="K70" s="67" t="s">
        <v>60</v>
      </c>
      <c r="L70" s="60">
        <f>COUNTIF(F23:F62,"2 СР")</f>
        <v>0</v>
      </c>
    </row>
    <row r="71" spans="1:12" s="55" customFormat="1" ht="12" x14ac:dyDescent="0.25">
      <c r="A71" s="64"/>
      <c r="B71" s="64"/>
      <c r="C71" s="64"/>
      <c r="D71" s="64"/>
      <c r="F71" s="61"/>
      <c r="G71" s="61" t="s">
        <v>61</v>
      </c>
      <c r="H71" s="57">
        <v>0</v>
      </c>
      <c r="I71" s="63"/>
      <c r="J71" s="58"/>
      <c r="K71" s="67" t="s">
        <v>62</v>
      </c>
      <c r="L71" s="60">
        <f>COUNTIF(F23:F62,"3 СР")</f>
        <v>0</v>
      </c>
    </row>
    <row r="72" spans="1:12" s="55" customFormat="1" ht="12" x14ac:dyDescent="0.25">
      <c r="A72" s="64"/>
      <c r="B72" s="64"/>
      <c r="C72" s="64"/>
      <c r="D72" s="64"/>
      <c r="F72" s="61"/>
      <c r="G72" s="61" t="s">
        <v>63</v>
      </c>
      <c r="H72" s="57">
        <v>0</v>
      </c>
      <c r="I72" s="63"/>
      <c r="J72" s="58"/>
      <c r="K72" s="58"/>
      <c r="L72" s="68"/>
    </row>
    <row r="73" spans="1:12" ht="9.75" customHeight="1" x14ac:dyDescent="0.25"/>
    <row r="74" spans="1:12" x14ac:dyDescent="0.25">
      <c r="A74" s="16" t="str">
        <f>A16</f>
        <v>ТЕХНИЧЕСКИЙ ДЕЛЕГАТ ФВСР:</v>
      </c>
      <c r="B74" s="16"/>
      <c r="C74" s="16"/>
      <c r="D74" s="18" t="str">
        <f>A17</f>
        <v>ГЛАВНЫЙ СУДЬЯ:</v>
      </c>
      <c r="E74" s="18"/>
      <c r="F74" s="18"/>
      <c r="G74" s="18" t="str">
        <f>A18</f>
        <v>ГЛАВНЫЙ СЕКРЕТАРЬ:</v>
      </c>
      <c r="H74" s="18"/>
      <c r="I74" s="18"/>
      <c r="J74" s="16" t="str">
        <f>A19</f>
        <v>СУДЬЯ НА ФИНИШЕ:</v>
      </c>
      <c r="K74" s="16"/>
      <c r="L74" s="16"/>
    </row>
    <row r="75" spans="1:12" x14ac:dyDescent="0.25">
      <c r="B75" s="8"/>
      <c r="C75" s="8"/>
      <c r="E75" s="8"/>
      <c r="H75" s="8"/>
      <c r="J75" s="8"/>
    </row>
    <row r="76" spans="1:12" x14ac:dyDescent="0.25">
      <c r="A76" s="19"/>
      <c r="D76" s="19"/>
      <c r="E76" s="69"/>
      <c r="F76" s="19"/>
      <c r="G76" s="19"/>
      <c r="H76" s="70"/>
      <c r="I76" s="19"/>
      <c r="J76" s="19"/>
      <c r="K76" s="19"/>
      <c r="L76" s="19"/>
    </row>
    <row r="77" spans="1:12" x14ac:dyDescent="0.25">
      <c r="A77" s="19"/>
      <c r="D77" s="19"/>
      <c r="E77" s="69"/>
      <c r="F77" s="19"/>
      <c r="G77" s="19"/>
      <c r="H77" s="70"/>
      <c r="I77" s="19"/>
      <c r="J77" s="19"/>
      <c r="K77" s="19"/>
      <c r="L77" s="19"/>
    </row>
    <row r="78" spans="1:12" x14ac:dyDescent="0.25">
      <c r="A78" s="19"/>
      <c r="D78" s="19"/>
      <c r="E78" s="69"/>
      <c r="F78" s="19"/>
      <c r="G78" s="19"/>
      <c r="H78" s="70"/>
      <c r="I78" s="19"/>
      <c r="J78" s="19"/>
      <c r="K78" s="19"/>
      <c r="L78" s="19"/>
    </row>
    <row r="79" spans="1:12" x14ac:dyDescent="0.25">
      <c r="A79" s="19"/>
      <c r="D79" s="19"/>
      <c r="E79" s="69"/>
      <c r="F79" s="19"/>
      <c r="G79" s="19"/>
      <c r="H79" s="70"/>
      <c r="I79" s="19"/>
      <c r="J79" s="19"/>
      <c r="K79" s="19"/>
      <c r="L79" s="19"/>
    </row>
    <row r="80" spans="1:12" x14ac:dyDescent="0.25">
      <c r="A80" s="71" t="s">
        <v>4</v>
      </c>
      <c r="B80" s="71"/>
      <c r="C80" s="71"/>
      <c r="D80" s="72" t="str">
        <f>G17</f>
        <v>Камилов А.И. (ВК, г. Уфа)</v>
      </c>
      <c r="E80" s="71"/>
      <c r="F80" s="71"/>
      <c r="G80" s="72" t="str">
        <f>G18</f>
        <v>Сафронова А.Е. (1 КАТ., г. Самара)</v>
      </c>
      <c r="H80" s="71"/>
      <c r="I80" s="71"/>
      <c r="J80" s="72" t="str">
        <f>G19</f>
        <v>Бахтина Т.Н. (ВК, г. Санкт-Петербург)</v>
      </c>
      <c r="K80" s="71"/>
      <c r="L80" s="71"/>
    </row>
    <row r="81" spans="1:27" s="10" customFormat="1" x14ac:dyDescent="0.25">
      <c r="A81" s="8"/>
      <c r="B81" s="19"/>
      <c r="C81" s="19"/>
      <c r="D81" s="8"/>
      <c r="F81" s="8"/>
      <c r="G81" s="8"/>
      <c r="H81" s="28"/>
      <c r="I81" s="8"/>
      <c r="J81" s="13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</sheetData>
  <mergeCells count="126">
    <mergeCell ref="J74:L74"/>
    <mergeCell ref="A80:C80"/>
    <mergeCell ref="D80:F80"/>
    <mergeCell ref="G80:I80"/>
    <mergeCell ref="J80:L80"/>
    <mergeCell ref="A69:D69"/>
    <mergeCell ref="A71:D71"/>
    <mergeCell ref="A72:D72"/>
    <mergeCell ref="A74:C74"/>
    <mergeCell ref="D74:F74"/>
    <mergeCell ref="G74:I74"/>
    <mergeCell ref="A64:D64"/>
    <mergeCell ref="G64:L64"/>
    <mergeCell ref="A65:D65"/>
    <mergeCell ref="A66:D66"/>
    <mergeCell ref="A67:D67"/>
    <mergeCell ref="A68:D68"/>
    <mergeCell ref="A59:A60"/>
    <mergeCell ref="H59:H60"/>
    <mergeCell ref="I59:I60"/>
    <mergeCell ref="J59:J60"/>
    <mergeCell ref="A61:A62"/>
    <mergeCell ref="H61:H62"/>
    <mergeCell ref="I61:I62"/>
    <mergeCell ref="J61:J62"/>
    <mergeCell ref="A55:A56"/>
    <mergeCell ref="H55:H56"/>
    <mergeCell ref="I55:I56"/>
    <mergeCell ref="J55:J56"/>
    <mergeCell ref="A57:A58"/>
    <mergeCell ref="H57:H58"/>
    <mergeCell ref="I57:I58"/>
    <mergeCell ref="J57:J58"/>
    <mergeCell ref="A51:A52"/>
    <mergeCell ref="H51:H52"/>
    <mergeCell ref="I51:I52"/>
    <mergeCell ref="J51:J52"/>
    <mergeCell ref="A53:A54"/>
    <mergeCell ref="H53:H54"/>
    <mergeCell ref="I53:I54"/>
    <mergeCell ref="J53:J54"/>
    <mergeCell ref="A47:A48"/>
    <mergeCell ref="H47:H48"/>
    <mergeCell ref="I47:I48"/>
    <mergeCell ref="J47:J48"/>
    <mergeCell ref="A49:A50"/>
    <mergeCell ref="H49:H50"/>
    <mergeCell ref="I49:I50"/>
    <mergeCell ref="J49:J50"/>
    <mergeCell ref="A43:A44"/>
    <mergeCell ref="H43:H44"/>
    <mergeCell ref="I43:I44"/>
    <mergeCell ref="J43:J44"/>
    <mergeCell ref="A45:A46"/>
    <mergeCell ref="H45:H46"/>
    <mergeCell ref="I45:I46"/>
    <mergeCell ref="J45:J46"/>
    <mergeCell ref="A39:A40"/>
    <mergeCell ref="H39:H40"/>
    <mergeCell ref="I39:I40"/>
    <mergeCell ref="J39:J40"/>
    <mergeCell ref="A41:A42"/>
    <mergeCell ref="H41:H42"/>
    <mergeCell ref="I41:I42"/>
    <mergeCell ref="J41:J42"/>
    <mergeCell ref="A35:A36"/>
    <mergeCell ref="H35:H36"/>
    <mergeCell ref="I35:I36"/>
    <mergeCell ref="J35:J36"/>
    <mergeCell ref="A37:A38"/>
    <mergeCell ref="H37:H38"/>
    <mergeCell ref="I37:I38"/>
    <mergeCell ref="J37:J38"/>
    <mergeCell ref="A31:A32"/>
    <mergeCell ref="H31:H32"/>
    <mergeCell ref="I31:I32"/>
    <mergeCell ref="J31:J32"/>
    <mergeCell ref="A33:A34"/>
    <mergeCell ref="H33:H34"/>
    <mergeCell ref="I33:I34"/>
    <mergeCell ref="J33:J34"/>
    <mergeCell ref="A27:A28"/>
    <mergeCell ref="H27:H28"/>
    <mergeCell ref="I27:I28"/>
    <mergeCell ref="J27:J28"/>
    <mergeCell ref="A29:A30"/>
    <mergeCell ref="H29:H30"/>
    <mergeCell ref="I29:I30"/>
    <mergeCell ref="J29:J30"/>
    <mergeCell ref="L21:L22"/>
    <mergeCell ref="A23:A24"/>
    <mergeCell ref="H23:H24"/>
    <mergeCell ref="I23:I24"/>
    <mergeCell ref="J23:J24"/>
    <mergeCell ref="A25:A26"/>
    <mergeCell ref="H25:H26"/>
    <mergeCell ref="I25:I26"/>
    <mergeCell ref="J25:J26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3:B40">
    <cfRule type="duplicateValues" dxfId="4" priority="1" stopIfTrue="1"/>
  </conditionalFormatting>
  <conditionalFormatting sqref="B23:B37">
    <cfRule type="duplicateValues" dxfId="3" priority="2" stopIfTrue="1"/>
    <cfRule type="duplicateValues" dxfId="2" priority="3" stopIfTrue="1"/>
  </conditionalFormatting>
  <conditionalFormatting sqref="B38:B40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scale="70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ПГ юниорки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2025-08-14T13:20:43Z</dcterms:created>
  <dcterms:modified xsi:type="dcterms:W3CDTF">2025-08-14T13:21:13Z</dcterms:modified>
</cp:coreProperties>
</file>