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13_ncr:1_{E2D684D1-A623-4DD7-B7C2-4B7699CE2EE0}" xr6:coauthVersionLast="37" xr6:coauthVersionMax="37" xr10:uidLastSave="{00000000-0000-0000-0000-000000000000}"/>
  <bookViews>
    <workbookView xWindow="0" yWindow="0" windowWidth="16740" windowHeight="10950" xr2:uid="{DDF2AFF4-FC1C-44EB-B21F-76F1B50924CC}"/>
  </bookViews>
  <sheets>
    <sheet name="Лист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H65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AA46" i="1"/>
  <c r="G46" i="1"/>
  <c r="F46" i="1"/>
  <c r="E46" i="1"/>
  <c r="D46" i="1"/>
  <c r="C46" i="1"/>
  <c r="AA45" i="1"/>
  <c r="G45" i="1"/>
  <c r="F45" i="1"/>
  <c r="E45" i="1"/>
  <c r="D45" i="1"/>
  <c r="C45" i="1"/>
  <c r="AA44" i="1"/>
  <c r="G44" i="1"/>
  <c r="F44" i="1"/>
  <c r="E44" i="1"/>
  <c r="D44" i="1"/>
  <c r="C44" i="1"/>
  <c r="AA43" i="1"/>
  <c r="G43" i="1"/>
  <c r="F43" i="1"/>
  <c r="E43" i="1"/>
  <c r="D43" i="1"/>
  <c r="C43" i="1"/>
  <c r="AA42" i="1"/>
  <c r="G42" i="1"/>
  <c r="F42" i="1"/>
  <c r="E42" i="1"/>
  <c r="D42" i="1"/>
  <c r="C42" i="1"/>
  <c r="AA41" i="1"/>
  <c r="G41" i="1"/>
  <c r="F41" i="1"/>
  <c r="E41" i="1"/>
  <c r="D41" i="1"/>
  <c r="C41" i="1"/>
  <c r="AA40" i="1"/>
  <c r="G40" i="1"/>
  <c r="F40" i="1"/>
  <c r="E40" i="1"/>
  <c r="D40" i="1"/>
  <c r="C40" i="1"/>
  <c r="AA39" i="1"/>
  <c r="G39" i="1"/>
  <c r="F39" i="1"/>
  <c r="E39" i="1"/>
  <c r="D39" i="1"/>
  <c r="C39" i="1"/>
  <c r="AA38" i="1"/>
  <c r="G38" i="1"/>
  <c r="F38" i="1"/>
  <c r="E38" i="1"/>
  <c r="D38" i="1"/>
  <c r="C38" i="1"/>
  <c r="AA37" i="1"/>
  <c r="G37" i="1"/>
  <c r="F37" i="1"/>
  <c r="E37" i="1"/>
  <c r="D37" i="1"/>
  <c r="C37" i="1"/>
  <c r="AA36" i="1"/>
  <c r="G36" i="1"/>
  <c r="F36" i="1"/>
  <c r="E36" i="1"/>
  <c r="D36" i="1"/>
  <c r="C36" i="1"/>
  <c r="AA35" i="1"/>
  <c r="G35" i="1"/>
  <c r="F35" i="1"/>
  <c r="E35" i="1"/>
  <c r="D35" i="1"/>
  <c r="C35" i="1"/>
  <c r="AA34" i="1"/>
  <c r="G34" i="1"/>
  <c r="F34" i="1"/>
  <c r="E34" i="1"/>
  <c r="D34" i="1"/>
  <c r="C34" i="1"/>
  <c r="AA33" i="1"/>
  <c r="G33" i="1"/>
  <c r="F33" i="1"/>
  <c r="E33" i="1"/>
  <c r="D33" i="1"/>
  <c r="C33" i="1"/>
  <c r="AA32" i="1"/>
  <c r="G32" i="1"/>
  <c r="F32" i="1"/>
  <c r="E32" i="1"/>
  <c r="D32" i="1"/>
  <c r="C32" i="1"/>
  <c r="AA31" i="1"/>
  <c r="G31" i="1"/>
  <c r="F31" i="1"/>
  <c r="E31" i="1"/>
  <c r="D31" i="1"/>
  <c r="C31" i="1"/>
  <c r="AA30" i="1"/>
  <c r="G30" i="1"/>
  <c r="F30" i="1"/>
  <c r="E30" i="1"/>
  <c r="D30" i="1"/>
  <c r="C30" i="1"/>
  <c r="AA29" i="1"/>
  <c r="G29" i="1"/>
  <c r="F29" i="1"/>
  <c r="E29" i="1"/>
  <c r="D29" i="1"/>
  <c r="C29" i="1"/>
  <c r="AA28" i="1"/>
  <c r="G28" i="1"/>
  <c r="F28" i="1"/>
  <c r="E28" i="1"/>
  <c r="D28" i="1"/>
  <c r="C28" i="1"/>
  <c r="AA27" i="1"/>
  <c r="G27" i="1"/>
  <c r="F27" i="1"/>
  <c r="E27" i="1"/>
  <c r="D27" i="1"/>
  <c r="C27" i="1"/>
  <c r="AA26" i="1"/>
  <c r="G26" i="1"/>
  <c r="F26" i="1"/>
  <c r="E26" i="1"/>
  <c r="D26" i="1"/>
  <c r="C26" i="1"/>
  <c r="AA25" i="1"/>
  <c r="G25" i="1"/>
  <c r="F25" i="1"/>
  <c r="E25" i="1"/>
  <c r="D25" i="1"/>
  <c r="C25" i="1"/>
  <c r="AA24" i="1"/>
  <c r="G24" i="1"/>
  <c r="F24" i="1"/>
  <c r="E24" i="1"/>
  <c r="D24" i="1"/>
  <c r="C24" i="1"/>
  <c r="AA23" i="1"/>
  <c r="G23" i="1"/>
  <c r="F23" i="1"/>
  <c r="K66" i="1" s="1"/>
  <c r="E23" i="1"/>
  <c r="D23" i="1"/>
  <c r="C23" i="1"/>
  <c r="AB19" i="1"/>
  <c r="K61" i="1" l="1"/>
  <c r="K63" i="1"/>
  <c r="K60" i="1"/>
  <c r="K62" i="1"/>
  <c r="K64" i="1"/>
  <c r="K65" i="1"/>
</calcChain>
</file>

<file path=xl/sharedStrings.xml><?xml version="1.0" encoding="utf-8"?>
<sst xmlns="http://schemas.openxmlformats.org/spreadsheetml/2006/main" count="139" uniqueCount="73">
  <si>
    <t>Министерство спорта Российской Федерации</t>
  </si>
  <si>
    <t>Федерация велосипедного спорта России</t>
  </si>
  <si>
    <t/>
  </si>
  <si>
    <t>ЧЕМПИОНАТ РОССИИ</t>
  </si>
  <si>
    <t>по велосипедному спорту</t>
  </si>
  <si>
    <t>трек - гонка по очкам</t>
  </si>
  <si>
    <t>МУЖЧИНЫ</t>
  </si>
  <si>
    <t>МЕСТО ПРОВЕДЕНИЯ: г. Санкт-Петербург</t>
  </si>
  <si>
    <t>ВРЕМЯ ГОНКИ:</t>
  </si>
  <si>
    <t>№ ВРВС: 0080311811Я</t>
  </si>
  <si>
    <t>ДАТА ПРОВЕДЕНИЯ: 19 Января 2025 года</t>
  </si>
  <si>
    <t>СКОРОСТЬ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</si>
  <si>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</si>
  <si>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</si>
  <si>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</si>
  <si>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</si>
  <si>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</si>
  <si>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</si>
  <si>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</si>
  <si>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</si>
  <si>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</si>
  <si>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</si>
  <si>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</si>
  <si>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</si>
  <si>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</si>
  <si>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</si>
  <si>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</si>
  <si>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</si>
  <si>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</si>
  <si>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</si>
  <si>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</si>
  <si>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</si>
  <si>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</si>
  <si>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</si>
  <si>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</si>
  <si>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</si>
  <si>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</si>
  <si>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</si>
  <si>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</si>
  <si>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</si>
  <si>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</si>
  <si>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</si>
  <si>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</si>
  <si>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</si>
  <si>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5</t>
  </si>
  <si>
    <t>2</t>
  </si>
  <si>
    <t>3</t>
  </si>
  <si>
    <t>МС</t>
  </si>
  <si>
    <t>4</t>
  </si>
  <si>
    <t>1</t>
  </si>
  <si>
    <t>10</t>
  </si>
  <si>
    <t>КМС</t>
  </si>
  <si>
    <t>снят</t>
  </si>
  <si>
    <t>ПОГОДНЫЕ УСЛОВИЯ</t>
  </si>
  <si>
    <t>СТАТИСТИКА ГОНКИ</t>
  </si>
  <si>
    <t>Температура: +24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</si>
  <si>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</si>
  <si>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</si>
  <si>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</si>
  <si>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</si>
  <si>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</si>
  <si>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</si>
  <si>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</si>
  <si>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</si>
  <si>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</si>
  <si>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</si>
  <si>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</si>
  <si>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</si>
  <si>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</si>
  <si>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</si>
  <si>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</si>
  <si>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</si>
  <si>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ИТОГОВЫЙ ПРОТОКОЛ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</si>
</sst>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h:mm:ss.00"/>
    <numFmt numFmtId="166" formatCode="0.0"/>
    <numFmt numFmtId="167" formatCode="dd\.mm\.yyyy;@"/>
    <numFmt numFmtId="168" formatCode="m:ss.000"/>
    <numFmt numFmtId="169" formatCode="yyyy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1" fillId="0" borderId="0"/>
    <xf numFmtId="0" fontId="11" fillId="0" borderId="0"/>
    <xf numFmtId="0" fontId="1" fillId="0" borderId="0"/>
  </cellStyleXfs>
  <cellXfs count="111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10" fillId="0" borderId="0" xfId="1" applyFont="1" applyBorder="1"/>
    <xf numFmtId="0" fontId="10" fillId="0" borderId="0" xfId="0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/>
    <xf numFmtId="49" fontId="7" fillId="3" borderId="1" xfId="3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7" fontId="8" fillId="0" borderId="1" xfId="0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8" fontId="8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167" fontId="8" fillId="2" borderId="1" xfId="0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justify"/>
    </xf>
    <xf numFmtId="0" fontId="7" fillId="0" borderId="0" xfId="4" applyFont="1" applyBorder="1" applyAlignment="1">
      <alignment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169" fontId="8" fillId="0" borderId="0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vertical="center" wrapText="1"/>
    </xf>
    <xf numFmtId="2" fontId="8" fillId="0" borderId="0" xfId="1" applyNumberFormat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10" fillId="0" borderId="0" xfId="0" applyFont="1"/>
    <xf numFmtId="0" fontId="7" fillId="3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5" applyFont="1" applyBorder="1" applyAlignment="1">
      <alignment horizontal="left" vertical="center"/>
    </xf>
    <xf numFmtId="0" fontId="8" fillId="0" borderId="0" xfId="5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4" fillId="0" borderId="0" xfId="5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9" fontId="8" fillId="0" borderId="0" xfId="5" applyNumberFormat="1" applyFont="1" applyBorder="1" applyAlignment="1">
      <alignment horizontal="left" vertical="center"/>
    </xf>
    <xf numFmtId="2" fontId="14" fillId="0" borderId="0" xfId="5" applyNumberFormat="1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5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4" fillId="0" borderId="0" xfId="0" applyFont="1" applyBorder="1" applyAlignment="1">
      <alignment vertical="center"/>
    </xf>
    <xf numFmtId="14" fontId="14" fillId="0" borderId="0" xfId="0" applyNumberFormat="1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vertical="center"/>
    </xf>
    <xf numFmtId="0" fontId="15" fillId="0" borderId="0" xfId="1" applyFont="1"/>
    <xf numFmtId="0" fontId="15" fillId="0" borderId="0" xfId="0" applyFont="1" applyBorder="1"/>
    <xf numFmtId="1" fontId="15" fillId="0" borderId="0" xfId="1" applyNumberFormat="1" applyFont="1"/>
    <xf numFmtId="165" fontId="7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65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14" fontId="7" fillId="3" borderId="1" xfId="3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6">
    <cellStyle name="Обычный" xfId="0" builtinId="0"/>
    <cellStyle name="Обычный 2" xfId="1" xr:uid="{58F6B11B-1EC9-41CF-B087-C1B39A434B86}"/>
    <cellStyle name="Обычный 2 4" xfId="2" xr:uid="{9728B9F9-E2AF-442C-8893-8E811283FF98}"/>
    <cellStyle name="Обычный 5 2" xfId="5" xr:uid="{BE95AA4E-BC1C-446E-A298-C09DC190195F}"/>
    <cellStyle name="Обычный_ID4938_RS_1" xfId="4" xr:uid="{5FA7BB4E-B6BC-4D94-9E09-2D687F3BF180}"/>
    <cellStyle name="Обычный_Стартовый протокол Смирнов_20101106_Results" xfId="3" xr:uid="{141A876D-9E7F-45BA-BF1D-72626727009B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2</xdr:col>
      <xdr:colOff>8936</xdr:colOff>
      <xdr:row>5</xdr:row>
      <xdr:rowOff>7846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96C38299-4317-4923-BC4C-631BA4D6174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792105" cy="792126"/>
        </a:xfrm>
        <a:prstGeom prst="rect">
          <a:avLst/>
        </a:prstGeom>
      </xdr:spPr>
    </xdr:pic>
    <xdr:clientData/>
  </xdr:twoCellAnchor>
  <xdr:twoCellAnchor editAs="oneCell">
    <xdr:from>
      <xdr:col>2</xdr:col>
      <xdr:colOff>83465</xdr:colOff>
      <xdr:row>0</xdr:row>
      <xdr:rowOff>55830</xdr:rowOff>
    </xdr:from>
    <xdr:to>
      <xdr:col>3</xdr:col>
      <xdr:colOff>7915</xdr:colOff>
      <xdr:row>5</xdr:row>
      <xdr:rowOff>45728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E3588977-033D-461E-B675-900B425BC0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565" y="55830"/>
          <a:ext cx="991250" cy="799523"/>
        </a:xfrm>
        <a:prstGeom prst="rect">
          <a:avLst/>
        </a:prstGeom>
      </xdr:spPr>
    </xdr:pic>
    <xdr:clientData/>
  </xdr:twoCellAnchor>
  <xdr:twoCellAnchor editAs="oneCell">
    <xdr:from>
      <xdr:col>26</xdr:col>
      <xdr:colOff>251209</xdr:colOff>
      <xdr:row>0</xdr:row>
      <xdr:rowOff>102577</xdr:rowOff>
    </xdr:from>
    <xdr:to>
      <xdr:col>27</xdr:col>
      <xdr:colOff>642782</xdr:colOff>
      <xdr:row>5</xdr:row>
      <xdr:rowOff>38623</xdr:rowOff>
    </xdr:to>
    <xdr:pic>
      <xdr:nvPicPr>
        <xdr:cNvPr id="14" name="Picture 55">
          <a:extLst>
            <a:ext uri="{FF2B5EF4-FFF2-40B4-BE49-F238E27FC236}">
              <a16:creationId xmlns:a16="http://schemas.microsoft.com/office/drawing/2014/main" id="{C6F4D8C9-DE7C-44DF-8150-B92162E3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884" y="102577"/>
          <a:ext cx="705898" cy="7456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62803</xdr:colOff>
      <xdr:row>67</xdr:row>
      <xdr:rowOff>157006</xdr:rowOff>
    </xdr:from>
    <xdr:to>
      <xdr:col>6</xdr:col>
      <xdr:colOff>791099</xdr:colOff>
      <xdr:row>73</xdr:row>
      <xdr:rowOff>126547</xdr:rowOff>
    </xdr:to>
    <xdr:pic>
      <xdr:nvPicPr>
        <xdr:cNvPr id="15" name="Рисунок 1" descr="Соловьев Г">
          <a:extLst>
            <a:ext uri="{FF2B5EF4-FFF2-40B4-BE49-F238E27FC236}">
              <a16:creationId xmlns:a16="http://schemas.microsoft.com/office/drawing/2014/main" id="{03EDC572-73EE-4F86-9B62-36B3C4B19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0503" y="13063381"/>
          <a:ext cx="1423621" cy="99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293076</xdr:colOff>
      <xdr:row>68</xdr:row>
      <xdr:rowOff>83737</xdr:rowOff>
    </xdr:from>
    <xdr:to>
      <xdr:col>11</xdr:col>
      <xdr:colOff>187881</xdr:colOff>
      <xdr:row>72</xdr:row>
      <xdr:rowOff>27216</xdr:rowOff>
    </xdr:to>
    <xdr:pic>
      <xdr:nvPicPr>
        <xdr:cNvPr id="1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2F9D2D6C-223B-44E0-9D5F-333516E3A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7301" y="13209187"/>
          <a:ext cx="866355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125604</xdr:colOff>
      <xdr:row>68</xdr:row>
      <xdr:rowOff>52334</xdr:rowOff>
    </xdr:from>
    <xdr:to>
      <xdr:col>18</xdr:col>
      <xdr:colOff>115663</xdr:colOff>
      <xdr:row>73</xdr:row>
      <xdr:rowOff>119508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E78FE403-11F4-4EE9-9FD4-5223CABBC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50629" y="13177784"/>
          <a:ext cx="637759" cy="876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9;&#1044;&#1045;&#1049;&#1057;&#1058;&#1042;&#1054;/&#1056;&#1060;/17-22.01.25%20&#1063;&#1080;&#1055;%20&#1056;&#1086;&#1089;&#1089;&#1080;&#1080;,%20&#1057;&#1055;&#1073;/&#1056;&#1077;&#1079;&#1091;&#1083;&#1100;&#1090;&#1072;&#1090;&#1099;%20&#1063;&#1080;&#1055;%2017-22.01.25%20&#1057;&#1055;&#107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ПРОГР"/>
      <sheetName val="список общий (3)"/>
      <sheetName val="список общий (2)"/>
      <sheetName val="список общий"/>
      <sheetName val="список ЧР"/>
      <sheetName val="список ПР"/>
      <sheetName val="1сКГП-х-М"/>
      <sheetName val="1рКГП-х-М"/>
      <sheetName val="2сКГП-х-Ю"/>
      <sheetName val="2рКГП-х-Ю"/>
      <sheetName val="3сКГП-х-Ж"/>
      <sheetName val="3рКГП-х-Ж"/>
      <sheetName val="4сКГП-х-ЮИ"/>
      <sheetName val="4рКГП-х-ЮИ"/>
      <sheetName val="5сКГП-м-М"/>
      <sheetName val="5рКГП-м-М"/>
      <sheetName val="6сКГП-м-Ю"/>
      <sheetName val="6рКГП-м-Ю"/>
      <sheetName val="7сКГП-м-Ж"/>
      <sheetName val="7рКГП-м-Ж"/>
      <sheetName val="8сКГП-м-ЮИ"/>
      <sheetName val="8рКГП-м-ЮИ"/>
      <sheetName val="ТЕХ"/>
      <sheetName val="9сИГП-М"/>
      <sheetName val="9рИГП_4-М"/>
      <sheetName val="10сИГП-Ю"/>
      <sheetName val="10рИГП_3-Ю"/>
      <sheetName val="11сИГП-Ж"/>
      <sheetName val="11рИГП_3-Ж"/>
      <sheetName val="12сИГП-ЮИ"/>
      <sheetName val="12рИГП_2-ЮИ"/>
      <sheetName val="ТЕХ (2)"/>
      <sheetName val="13сИГП-М"/>
      <sheetName val="13рИГП-М "/>
      <sheetName val="14сИГП-Ж"/>
      <sheetName val="14рИГП-Ж"/>
      <sheetName val="15сИГП-Ю"/>
      <sheetName val="15рИГПф-Ю"/>
      <sheetName val="16сИГП-ЮИ"/>
      <sheetName val="16рИГП-ЮИ"/>
      <sheetName val="17сГО-М"/>
      <sheetName val="17рГОк-М1"/>
      <sheetName val="17рГОк-М2"/>
      <sheetName val="19сГО-Ю"/>
      <sheetName val="19рГОк-Ю1"/>
      <sheetName val="19рГОк-Ю2"/>
      <sheetName val="19рГОк-Ю3"/>
      <sheetName val="20сГО-ЮИ"/>
      <sheetName val="20рГОк-ЮИ1"/>
      <sheetName val="20рГОк-ЮИ2"/>
      <sheetName val="21сГОф-М"/>
      <sheetName val="21рГОф-М"/>
      <sheetName val="22сГОф-ж"/>
      <sheetName val="22рГО-ж"/>
      <sheetName val="23сГОф-Ю"/>
      <sheetName val="23рГО-Ю"/>
      <sheetName val="24сГОф-ЮИ"/>
      <sheetName val="24рГО-ЮИ"/>
      <sheetName val="25сОС-М"/>
      <sheetName val="25рО1-М"/>
      <sheetName val="26сОС-ж"/>
      <sheetName val="26рО1-Ж"/>
      <sheetName val="27сОС-Ю"/>
      <sheetName val="27рО1-Ю"/>
      <sheetName val="28сОС-ЮИ"/>
      <sheetName val="28рО1-ЮИ"/>
      <sheetName val="30сО2-М"/>
      <sheetName val="30рО2-М"/>
      <sheetName val="31сО2-Ж"/>
      <sheetName val="31рО2-М"/>
      <sheetName val="32сО2-Ю"/>
      <sheetName val="32рО2-Ю"/>
      <sheetName val="33сО2-ЮИ"/>
      <sheetName val="33рО2-ЮИ"/>
      <sheetName val="34сС-В-М"/>
      <sheetName val="34рС-В-М"/>
      <sheetName val="35сС-В-Ю"/>
      <sheetName val="35рС-В-Ю"/>
      <sheetName val="36сС-В-ЮИ"/>
      <sheetName val="36рС-В-ЮИ"/>
      <sheetName val="40сО3-М"/>
      <sheetName val="40рО3-М"/>
      <sheetName val="41сО3-Ж"/>
      <sheetName val="41рО3-Ж"/>
      <sheetName val="42сО3-Ю"/>
      <sheetName val="42рО3-Ю"/>
      <sheetName val="43сО3-ЮИ"/>
      <sheetName val="43рО3-ЮИ"/>
      <sheetName val="44сО4-М"/>
      <sheetName val="44рОИ-М"/>
      <sheetName val="45сО4-Ж"/>
      <sheetName val="45рОИ-Ж"/>
      <sheetName val="46сО4-Ю"/>
      <sheetName val="46рОИ-Ю"/>
      <sheetName val="47сО4-ЮИ"/>
      <sheetName val="47рОИ-ЮИ"/>
      <sheetName val="50сМЭД-М"/>
      <sheetName val="50рМЭДф-М"/>
      <sheetName val="51сМЭД-ж"/>
      <sheetName val="51рМЭДф-Ж"/>
      <sheetName val="52сМЭД-Ю"/>
      <sheetName val="52рМЭДф-Ю"/>
      <sheetName val="53сМЭД-ЮИ"/>
      <sheetName val="53рМЭДф-ЮИ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>
        <row r="7">
          <cell r="B7" t="str">
            <v>№ гонщ</v>
          </cell>
          <cell r="C7" t="str">
            <v xml:space="preserve"> UCI ID</v>
          </cell>
          <cell r="D7" t="str">
            <v>ФАМИЛИЯ ИМЯ</v>
          </cell>
          <cell r="E7" t="str">
            <v>Дата рождения</v>
          </cell>
          <cell r="F7" t="str">
            <v>Разряд,звание</v>
          </cell>
          <cell r="G7" t="str">
            <v>ТЕРРИТОРИАЛЬНАЯ ПРИНАДЛЕЖНОСТЬ</v>
          </cell>
        </row>
        <row r="9">
          <cell r="B9">
            <v>1</v>
          </cell>
          <cell r="C9" t="str">
            <v>10090936672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2</v>
          </cell>
          <cell r="C10" t="str">
            <v>10065490441</v>
          </cell>
          <cell r="D10" t="str">
            <v xml:space="preserve">Скорняков Григорий </v>
          </cell>
          <cell r="E10">
            <v>38304</v>
          </cell>
          <cell r="F10" t="str">
            <v>МСМК</v>
          </cell>
          <cell r="G10" t="str">
            <v>Санкт-Петербург</v>
          </cell>
        </row>
        <row r="11">
          <cell r="B11">
            <v>3</v>
          </cell>
          <cell r="C11" t="str">
            <v>10065490946</v>
          </cell>
          <cell r="D11" t="str">
            <v xml:space="preserve">Крючков Марк </v>
          </cell>
          <cell r="E11">
            <v>37676</v>
          </cell>
          <cell r="F11" t="str">
            <v>МСМК</v>
          </cell>
          <cell r="G11" t="str">
            <v>Санкт-Петербург</v>
          </cell>
        </row>
        <row r="12">
          <cell r="B12">
            <v>4</v>
          </cell>
          <cell r="C12" t="str">
            <v>10090937177</v>
          </cell>
          <cell r="D12" t="str">
            <v xml:space="preserve">Постарнак Михаил </v>
          </cell>
          <cell r="E12">
            <v>38212</v>
          </cell>
          <cell r="F12" t="str">
            <v>МСМК</v>
          </cell>
          <cell r="G12" t="str">
            <v>Санкт-Петербург</v>
          </cell>
        </row>
        <row r="13">
          <cell r="B13">
            <v>5</v>
          </cell>
          <cell r="C13" t="str">
            <v>10097338672</v>
          </cell>
          <cell r="D13" t="str">
            <v>Казаков Даниил</v>
          </cell>
          <cell r="E13">
            <v>38360</v>
          </cell>
          <cell r="F13" t="str">
            <v>МС</v>
          </cell>
          <cell r="G13" t="str">
            <v>Санкт-Петербург</v>
          </cell>
        </row>
        <row r="14">
          <cell r="B14">
            <v>6</v>
          </cell>
          <cell r="C14">
            <v>10034952922</v>
          </cell>
          <cell r="D14" t="str">
            <v xml:space="preserve">Берсенев Никита </v>
          </cell>
          <cell r="E14">
            <v>36610</v>
          </cell>
          <cell r="F14" t="str">
            <v>МСМК</v>
          </cell>
          <cell r="G14" t="str">
            <v>Санкт-Петербург</v>
          </cell>
        </row>
        <row r="15">
          <cell r="B15">
            <v>7</v>
          </cell>
          <cell r="C15" t="str">
            <v>10036018912</v>
          </cell>
          <cell r="D15" t="str">
            <v xml:space="preserve">Шичкин Влас </v>
          </cell>
          <cell r="E15">
            <v>37281</v>
          </cell>
          <cell r="F15" t="str">
            <v>МСМК</v>
          </cell>
          <cell r="G15" t="str">
            <v>Санкт-Петербург</v>
          </cell>
        </row>
        <row r="16">
          <cell r="B16">
            <v>8</v>
          </cell>
          <cell r="C16" t="str">
            <v>10065490643</v>
          </cell>
          <cell r="D16" t="str">
            <v xml:space="preserve">Зараковский Даниил </v>
          </cell>
          <cell r="E16">
            <v>38183</v>
          </cell>
          <cell r="F16" t="str">
            <v>МСМК</v>
          </cell>
          <cell r="G16" t="str">
            <v>Санкт-Петербург</v>
          </cell>
        </row>
        <row r="17">
          <cell r="B17">
            <v>9</v>
          </cell>
          <cell r="C17" t="str">
            <v>10036018609</v>
          </cell>
          <cell r="D17" t="str">
            <v xml:space="preserve">Иванов Вячеслав </v>
          </cell>
          <cell r="E17">
            <v>37469</v>
          </cell>
          <cell r="F17" t="str">
            <v>МС</v>
          </cell>
          <cell r="G17" t="str">
            <v>Санкт-Петербург</v>
          </cell>
        </row>
        <row r="18">
          <cell r="B18">
            <v>10</v>
          </cell>
          <cell r="C18">
            <v>10036092771</v>
          </cell>
          <cell r="D18" t="str">
            <v xml:space="preserve">Игошев Егор </v>
          </cell>
          <cell r="E18">
            <v>37439</v>
          </cell>
          <cell r="F18" t="str">
            <v>МСМК</v>
          </cell>
          <cell r="G18" t="str">
            <v>Санкт-Петербург</v>
          </cell>
        </row>
        <row r="19">
          <cell r="B19">
            <v>11</v>
          </cell>
          <cell r="C19" t="str">
            <v>10075644826</v>
          </cell>
          <cell r="D19" t="str">
            <v xml:space="preserve">Бугаенко Виктор </v>
          </cell>
          <cell r="E19">
            <v>38042</v>
          </cell>
          <cell r="F19" t="str">
            <v>МСМК</v>
          </cell>
          <cell r="G19" t="str">
            <v>Санкт-Петербург</v>
          </cell>
        </row>
        <row r="20">
          <cell r="B20">
            <v>12</v>
          </cell>
          <cell r="C20" t="str">
            <v>10079259993</v>
          </cell>
          <cell r="D20" t="str">
            <v xml:space="preserve">Гончаров Владимир </v>
          </cell>
          <cell r="E20">
            <v>38576</v>
          </cell>
          <cell r="F20" t="str">
            <v>МС</v>
          </cell>
          <cell r="G20" t="str">
            <v>Санкт-Петербург</v>
          </cell>
        </row>
        <row r="21">
          <cell r="B21">
            <v>13</v>
          </cell>
          <cell r="C21" t="str">
            <v>10036028107</v>
          </cell>
          <cell r="D21" t="str">
            <v>Белянин Андрей</v>
          </cell>
          <cell r="E21">
            <v>38277</v>
          </cell>
          <cell r="F21" t="str">
            <v>МС</v>
          </cell>
          <cell r="G21" t="str">
            <v>Санкт-Петербург</v>
          </cell>
        </row>
        <row r="22">
          <cell r="B22">
            <v>14</v>
          </cell>
          <cell r="C22" t="str">
            <v>10036078122</v>
          </cell>
          <cell r="D22" t="str">
            <v>Савекин Даниил</v>
          </cell>
          <cell r="E22">
            <v>37359</v>
          </cell>
          <cell r="F22" t="str">
            <v>МС</v>
          </cell>
          <cell r="G22" t="str">
            <v>Санкт-Петербург</v>
          </cell>
        </row>
        <row r="23">
          <cell r="B23">
            <v>15</v>
          </cell>
          <cell r="C23" t="str">
            <v>10092183326</v>
          </cell>
          <cell r="D23" t="str">
            <v xml:space="preserve">Керницкий Максим </v>
          </cell>
          <cell r="E23">
            <v>38983</v>
          </cell>
          <cell r="F23" t="str">
            <v>КМС</v>
          </cell>
          <cell r="G23" t="str">
            <v>Санкт-Петербург</v>
          </cell>
        </row>
        <row r="24">
          <cell r="B24">
            <v>16</v>
          </cell>
          <cell r="C24" t="str">
            <v>10091550301</v>
          </cell>
          <cell r="D24" t="str">
            <v>Никонов Александр</v>
          </cell>
          <cell r="E24">
            <v>38875</v>
          </cell>
          <cell r="F24" t="str">
            <v>МС</v>
          </cell>
          <cell r="G24" t="str">
            <v>Санкт-Петербург</v>
          </cell>
        </row>
        <row r="25">
          <cell r="B25">
            <v>17</v>
          </cell>
          <cell r="C25" t="str">
            <v>10109160649</v>
          </cell>
          <cell r="D25" t="str">
            <v>Созинов Владислав</v>
          </cell>
          <cell r="E25">
            <v>38970</v>
          </cell>
          <cell r="F25" t="str">
            <v>МС</v>
          </cell>
          <cell r="G25" t="str">
            <v>Санкт-Петербург</v>
          </cell>
        </row>
        <row r="26">
          <cell r="B26">
            <v>18</v>
          </cell>
          <cell r="C26" t="str">
            <v>10120261287</v>
          </cell>
          <cell r="D26" t="str">
            <v xml:space="preserve">Просандеев Ярослав </v>
          </cell>
          <cell r="E26">
            <v>39151</v>
          </cell>
          <cell r="F26" t="str">
            <v>МС</v>
          </cell>
          <cell r="G26" t="str">
            <v>Санкт-Петербург</v>
          </cell>
        </row>
        <row r="27">
          <cell r="B27">
            <v>19</v>
          </cell>
          <cell r="C27" t="str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20</v>
          </cell>
          <cell r="C28" t="str">
            <v>10111625257</v>
          </cell>
          <cell r="D28" t="str">
            <v xml:space="preserve">Попов Марк </v>
          </cell>
          <cell r="E28">
            <v>39219</v>
          </cell>
          <cell r="F28" t="str">
            <v>МС</v>
          </cell>
          <cell r="G28" t="str">
            <v>Санкт-Петербург</v>
          </cell>
        </row>
        <row r="29">
          <cell r="B29">
            <v>21</v>
          </cell>
          <cell r="C29" t="str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22</v>
          </cell>
          <cell r="C30">
            <v>10113498771</v>
          </cell>
          <cell r="D30" t="str">
            <v>Аверин Алексей</v>
          </cell>
          <cell r="E30">
            <v>38795</v>
          </cell>
          <cell r="F30" t="str">
            <v>МС</v>
          </cell>
          <cell r="G30" t="str">
            <v>Москва</v>
          </cell>
        </row>
        <row r="31">
          <cell r="B31">
            <v>23</v>
          </cell>
          <cell r="C31">
            <v>10101780565</v>
          </cell>
          <cell r="D31" t="str">
            <v xml:space="preserve">Водопьянов Александр </v>
          </cell>
          <cell r="E31">
            <v>38579</v>
          </cell>
          <cell r="F31" t="str">
            <v>КМС</v>
          </cell>
          <cell r="G31" t="str">
            <v>Москва</v>
          </cell>
        </row>
        <row r="32">
          <cell r="B32">
            <v>24</v>
          </cell>
          <cell r="C32" t="str">
            <v>дог.</v>
          </cell>
          <cell r="D32" t="str">
            <v xml:space="preserve">Куликов Владислав </v>
          </cell>
          <cell r="E32">
            <v>35254</v>
          </cell>
          <cell r="F32" t="str">
            <v>МСМК</v>
          </cell>
          <cell r="G32" t="str">
            <v>Москва</v>
          </cell>
        </row>
        <row r="33">
          <cell r="B33">
            <v>25</v>
          </cell>
          <cell r="C33" t="str">
            <v>10006886576</v>
          </cell>
          <cell r="D33" t="str">
            <v>Манаков Виктор</v>
          </cell>
          <cell r="E33">
            <v>33764</v>
          </cell>
          <cell r="F33" t="str">
            <v>ЗМС</v>
          </cell>
          <cell r="G33" t="str">
            <v>Москва</v>
          </cell>
        </row>
        <row r="34">
          <cell r="B34">
            <v>26</v>
          </cell>
          <cell r="C34">
            <v>10084268530</v>
          </cell>
          <cell r="D34" t="str">
            <v xml:space="preserve">Придатченко Егор </v>
          </cell>
          <cell r="E34">
            <v>38954</v>
          </cell>
          <cell r="F34" t="str">
            <v>мс</v>
          </cell>
          <cell r="G34" t="str">
            <v>Москва</v>
          </cell>
        </row>
        <row r="35">
          <cell r="B35">
            <v>27</v>
          </cell>
          <cell r="C35" t="str">
            <v>10015266568</v>
          </cell>
          <cell r="D35" t="str">
            <v>Шакотько Александр</v>
          </cell>
          <cell r="E35">
            <v>36288</v>
          </cell>
          <cell r="F35" t="str">
            <v>МС</v>
          </cell>
          <cell r="G35" t="str">
            <v>Москва</v>
          </cell>
        </row>
        <row r="36">
          <cell r="B36">
            <v>28</v>
          </cell>
          <cell r="C36" t="str">
            <v>10036048820</v>
          </cell>
          <cell r="D36" t="str">
            <v>Вьюношев Михаил</v>
          </cell>
          <cell r="E36">
            <v>37219</v>
          </cell>
          <cell r="F36" t="str">
            <v>МС</v>
          </cell>
          <cell r="G36" t="str">
            <v>Москва</v>
          </cell>
        </row>
        <row r="37">
          <cell r="B37">
            <v>29</v>
          </cell>
          <cell r="C37" t="str">
            <v>10014630008</v>
          </cell>
          <cell r="D37" t="str">
            <v>Новиков Савва</v>
          </cell>
          <cell r="E37">
            <v>36368</v>
          </cell>
          <cell r="F37" t="str">
            <v>МС</v>
          </cell>
          <cell r="G37" t="str">
            <v>Москва</v>
          </cell>
        </row>
        <row r="38">
          <cell r="B38">
            <v>30</v>
          </cell>
          <cell r="C38" t="str">
            <v>10036028410</v>
          </cell>
          <cell r="D38" t="str">
            <v>Савельев Денис</v>
          </cell>
          <cell r="E38">
            <v>37061</v>
          </cell>
          <cell r="F38" t="str">
            <v>МС</v>
          </cell>
          <cell r="G38" t="str">
            <v>Москва</v>
          </cell>
        </row>
        <row r="39">
          <cell r="B39">
            <v>31</v>
          </cell>
          <cell r="C39" t="str">
            <v>10014388417</v>
          </cell>
          <cell r="D39" t="str">
            <v>Фокин Михаил</v>
          </cell>
          <cell r="E39">
            <v>35755</v>
          </cell>
          <cell r="F39" t="str">
            <v>МС</v>
          </cell>
          <cell r="G39" t="str">
            <v>Москва</v>
          </cell>
        </row>
        <row r="40">
          <cell r="B40">
            <v>32</v>
          </cell>
          <cell r="C40" t="str">
            <v>10036019013</v>
          </cell>
          <cell r="D40" t="str">
            <v>Щегольков Илья</v>
          </cell>
          <cell r="E40">
            <v>37410</v>
          </cell>
          <cell r="F40" t="str">
            <v>МСМК</v>
          </cell>
          <cell r="G40" t="str">
            <v>Орловская область</v>
          </cell>
        </row>
        <row r="41">
          <cell r="B41">
            <v>33</v>
          </cell>
          <cell r="C41" t="str">
            <v>10100958893</v>
          </cell>
          <cell r="D41" t="str">
            <v>Беликов Никита</v>
          </cell>
          <cell r="E41">
            <v>38488</v>
          </cell>
          <cell r="F41" t="str">
            <v>МС</v>
          </cell>
          <cell r="G41" t="str">
            <v>Орловская область</v>
          </cell>
        </row>
        <row r="42">
          <cell r="B42">
            <v>34</v>
          </cell>
          <cell r="C42" t="str">
            <v>10036060742</v>
          </cell>
          <cell r="D42" t="str">
            <v>Анисимов Иван</v>
          </cell>
          <cell r="E42">
            <v>37731</v>
          </cell>
          <cell r="F42" t="str">
            <v>МС</v>
          </cell>
          <cell r="G42" t="str">
            <v>Орловская область</v>
          </cell>
        </row>
        <row r="43">
          <cell r="B43">
            <v>35</v>
          </cell>
          <cell r="C43" t="str">
            <v>10034929579</v>
          </cell>
          <cell r="D43" t="str">
            <v>Лаптев Савелий</v>
          </cell>
          <cell r="E43">
            <v>38161</v>
          </cell>
          <cell r="F43" t="str">
            <v>МС</v>
          </cell>
          <cell r="G43" t="str">
            <v>Орловская область</v>
          </cell>
        </row>
        <row r="44">
          <cell r="B44">
            <v>36</v>
          </cell>
          <cell r="C44">
            <v>10104123420</v>
          </cell>
          <cell r="D44" t="str">
            <v>Суятин Мирослав</v>
          </cell>
          <cell r="E44">
            <v>38726</v>
          </cell>
          <cell r="F44" t="str">
            <v>МС</v>
          </cell>
          <cell r="G44" t="str">
            <v>Тульская область</v>
          </cell>
        </row>
        <row r="45">
          <cell r="B45">
            <v>37</v>
          </cell>
          <cell r="C45" t="str">
            <v>10104596696</v>
          </cell>
          <cell r="D45" t="str">
            <v>Быков Антон</v>
          </cell>
          <cell r="E45">
            <v>38940</v>
          </cell>
          <cell r="F45" t="str">
            <v>КМС</v>
          </cell>
          <cell r="G45" t="str">
            <v>Тульская область</v>
          </cell>
        </row>
        <row r="46">
          <cell r="B46">
            <v>38</v>
          </cell>
          <cell r="C46" t="str">
            <v>10093556278</v>
          </cell>
          <cell r="D46" t="str">
            <v>Марямидзе Степан</v>
          </cell>
          <cell r="E46">
            <v>38503</v>
          </cell>
          <cell r="F46" t="str">
            <v>МС</v>
          </cell>
          <cell r="G46" t="str">
            <v>Тульская область</v>
          </cell>
        </row>
        <row r="47">
          <cell r="B47">
            <v>39</v>
          </cell>
          <cell r="C47">
            <v>10009166682</v>
          </cell>
          <cell r="D47" t="str">
            <v>Королек Евгений</v>
          </cell>
          <cell r="E47">
            <v>35225</v>
          </cell>
          <cell r="F47" t="str">
            <v>МСМК</v>
          </cell>
          <cell r="G47" t="str">
            <v>ВК "Минск"</v>
          </cell>
        </row>
        <row r="48">
          <cell r="B48">
            <v>40</v>
          </cell>
          <cell r="C48">
            <v>10084350978</v>
          </cell>
          <cell r="D48" t="str">
            <v xml:space="preserve">Тур Никита </v>
          </cell>
          <cell r="E48">
            <v>37886</v>
          </cell>
          <cell r="F48" t="str">
            <v>МС</v>
          </cell>
          <cell r="G48" t="str">
            <v>ВК "Минск"</v>
          </cell>
        </row>
        <row r="49">
          <cell r="B49">
            <v>41</v>
          </cell>
          <cell r="C49">
            <v>10085150119</v>
          </cell>
          <cell r="D49" t="str">
            <v>Гуцко Кирилл</v>
          </cell>
          <cell r="E49">
            <v>38395</v>
          </cell>
          <cell r="F49" t="str">
            <v>МС</v>
          </cell>
          <cell r="G49" t="str">
            <v>ВК "Минск"</v>
          </cell>
        </row>
        <row r="50">
          <cell r="B50">
            <v>42</v>
          </cell>
          <cell r="C50">
            <v>10113084301</v>
          </cell>
          <cell r="D50" t="str">
            <v>Каврига Владислав</v>
          </cell>
          <cell r="E50">
            <v>38953</v>
          </cell>
          <cell r="F50" t="str">
            <v>МС</v>
          </cell>
          <cell r="G50" t="str">
            <v>Беларусь</v>
          </cell>
        </row>
        <row r="51">
          <cell r="B51">
            <v>45</v>
          </cell>
          <cell r="C51" t="str">
            <v>10119063137</v>
          </cell>
          <cell r="D51" t="str">
            <v>Ивахненко Богдан</v>
          </cell>
          <cell r="E51">
            <v>39164</v>
          </cell>
          <cell r="F51" t="str">
            <v>КМС</v>
          </cell>
          <cell r="G51" t="str">
            <v>Донецкая НР</v>
          </cell>
        </row>
        <row r="52">
          <cell r="B52">
            <v>46</v>
          </cell>
          <cell r="C52">
            <v>10123610013</v>
          </cell>
          <cell r="D52" t="str">
            <v>Гаврилюк Михаил</v>
          </cell>
          <cell r="E52">
            <v>39281</v>
          </cell>
          <cell r="F52" t="str">
            <v>КМС</v>
          </cell>
          <cell r="G52" t="str">
            <v>Донецкая НР</v>
          </cell>
        </row>
        <row r="53">
          <cell r="B53">
            <v>47</v>
          </cell>
          <cell r="C53" t="str">
            <v>10138327135</v>
          </cell>
          <cell r="D53" t="str">
            <v>Обозов Виктор</v>
          </cell>
          <cell r="E53">
            <v>39506</v>
          </cell>
          <cell r="F53" t="str">
            <v>1 СР</v>
          </cell>
          <cell r="G53" t="str">
            <v>Донецкая НР</v>
          </cell>
        </row>
        <row r="54">
          <cell r="B54">
            <v>48</v>
          </cell>
          <cell r="C54" t="str">
            <v>10131547845</v>
          </cell>
          <cell r="D54" t="str">
            <v>Ахтамов Кирилл</v>
          </cell>
          <cell r="E54">
            <v>39276</v>
          </cell>
          <cell r="F54" t="str">
            <v>КМС</v>
          </cell>
          <cell r="G54" t="str">
            <v>Иркутская область</v>
          </cell>
        </row>
        <row r="55">
          <cell r="B55">
            <v>49</v>
          </cell>
          <cell r="C55" t="str">
            <v>10140222473</v>
          </cell>
          <cell r="D55" t="str">
            <v>Бертунов Максим</v>
          </cell>
          <cell r="E55">
            <v>39609</v>
          </cell>
          <cell r="F55" t="str">
            <v>КМС</v>
          </cell>
          <cell r="G55" t="str">
            <v>Иркутская область</v>
          </cell>
        </row>
        <row r="56">
          <cell r="B56">
            <v>50</v>
          </cell>
          <cell r="C56" t="str">
            <v>10125311654</v>
          </cell>
          <cell r="D56" t="str">
            <v xml:space="preserve">Новолодский Ростислав </v>
          </cell>
          <cell r="E56">
            <v>39586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 t="str">
            <v>10125311856</v>
          </cell>
          <cell r="D57" t="str">
            <v xml:space="preserve">Свиловский Денис </v>
          </cell>
          <cell r="E57">
            <v>39525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 t="str">
            <v>10137271653</v>
          </cell>
          <cell r="D58" t="str">
            <v xml:space="preserve">Яковлев Матвей </v>
          </cell>
          <cell r="E58">
            <v>39469</v>
          </cell>
          <cell r="F58" t="str">
            <v>МС</v>
          </cell>
          <cell r="G58" t="str">
            <v>Санкт-Петербург</v>
          </cell>
        </row>
        <row r="59">
          <cell r="B59">
            <v>53</v>
          </cell>
          <cell r="C59" t="str">
            <v>10125311957</v>
          </cell>
          <cell r="D59" t="str">
            <v xml:space="preserve">Свиловский Данил </v>
          </cell>
          <cell r="E59">
            <v>39525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 t="str">
            <v>10137307322</v>
          </cell>
          <cell r="D60" t="str">
            <v xml:space="preserve">Вешняков Даниил </v>
          </cell>
          <cell r="E60">
            <v>39527</v>
          </cell>
          <cell r="F60" t="str">
            <v>МС</v>
          </cell>
          <cell r="G60" t="str">
            <v>Санкт-Петербург</v>
          </cell>
        </row>
        <row r="61">
          <cell r="B61">
            <v>55</v>
          </cell>
          <cell r="C61" t="str">
            <v>10137272259</v>
          </cell>
          <cell r="D61" t="str">
            <v xml:space="preserve">Скорняков Борис </v>
          </cell>
          <cell r="E61">
            <v>39956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 t="str">
            <v>10137306716</v>
          </cell>
          <cell r="D62" t="str">
            <v xml:space="preserve">Клишов Николай </v>
          </cell>
          <cell r="E62">
            <v>39955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 t="str">
            <v>10137306312</v>
          </cell>
          <cell r="D63" t="str">
            <v xml:space="preserve">Смирнов Андрей </v>
          </cell>
          <cell r="E63">
            <v>39974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 t="str">
            <v>10144862915</v>
          </cell>
          <cell r="D64" t="str">
            <v xml:space="preserve">Яцина Артем </v>
          </cell>
          <cell r="E64">
            <v>40126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 t="str">
            <v>10141468319</v>
          </cell>
          <cell r="D65" t="str">
            <v xml:space="preserve">Клюев Артем </v>
          </cell>
          <cell r="E65">
            <v>39917</v>
          </cell>
          <cell r="F65" t="str">
            <v>КМС</v>
          </cell>
          <cell r="G65" t="str">
            <v>Санкт-Петербург</v>
          </cell>
        </row>
        <row r="66">
          <cell r="B66">
            <v>60</v>
          </cell>
          <cell r="C66" t="str">
            <v>10148051686</v>
          </cell>
          <cell r="D66" t="str">
            <v xml:space="preserve">Зырянов Кирилл </v>
          </cell>
          <cell r="E66">
            <v>40324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 t="str">
            <v>10132607771</v>
          </cell>
          <cell r="D67" t="str">
            <v>Константинов Феликс</v>
          </cell>
          <cell r="E67">
            <v>40255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 t="str">
            <v>10142293324</v>
          </cell>
          <cell r="D68" t="str">
            <v xml:space="preserve">Петухов Максим </v>
          </cell>
          <cell r="E68">
            <v>40387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 t="str">
            <v>10148084224</v>
          </cell>
          <cell r="D69" t="str">
            <v xml:space="preserve">Сысоев Игнат </v>
          </cell>
          <cell r="E69">
            <v>40289</v>
          </cell>
          <cell r="F69" t="str">
            <v>1 СР</v>
          </cell>
          <cell r="G69" t="str">
            <v>Санкт-Петербург</v>
          </cell>
        </row>
        <row r="70">
          <cell r="B70">
            <v>64</v>
          </cell>
          <cell r="C70">
            <v>10156552627</v>
          </cell>
          <cell r="D70" t="str">
            <v>Новолодский Дмитрий</v>
          </cell>
          <cell r="E70">
            <v>40691</v>
          </cell>
          <cell r="F70" t="str">
            <v>1 СР</v>
          </cell>
          <cell r="G70" t="str">
            <v>Санкт-Петербург</v>
          </cell>
        </row>
        <row r="71">
          <cell r="B71">
            <v>65</v>
          </cell>
          <cell r="C71">
            <v>10156554041</v>
          </cell>
          <cell r="D71" t="str">
            <v>Базганов Кирилл</v>
          </cell>
          <cell r="E71">
            <v>40578</v>
          </cell>
          <cell r="F71" t="str">
            <v>1 СР</v>
          </cell>
          <cell r="G71" t="str">
            <v>Санкт-Петербург</v>
          </cell>
        </row>
        <row r="72">
          <cell r="B72">
            <v>66</v>
          </cell>
          <cell r="C72">
            <v>10156551718</v>
          </cell>
          <cell r="D72" t="str">
            <v>Михеев Арсений</v>
          </cell>
          <cell r="E72">
            <v>40578</v>
          </cell>
          <cell r="F72" t="str">
            <v>1 СР</v>
          </cell>
          <cell r="G72" t="str">
            <v>Санкт-Петербург</v>
          </cell>
        </row>
        <row r="73">
          <cell r="B73">
            <v>67</v>
          </cell>
          <cell r="C73">
            <v>10145860294</v>
          </cell>
          <cell r="D73" t="str">
            <v>Фоменко Тимофей</v>
          </cell>
          <cell r="E73">
            <v>40755</v>
          </cell>
          <cell r="F73" t="str">
            <v>1 СР</v>
          </cell>
          <cell r="G73" t="str">
            <v>Санкт-Петербург</v>
          </cell>
        </row>
        <row r="74">
          <cell r="B74">
            <v>68</v>
          </cell>
          <cell r="C74" t="str">
            <v>10105978645</v>
          </cell>
          <cell r="D74" t="str">
            <v>Гончаров Александр</v>
          </cell>
          <cell r="E74">
            <v>39215</v>
          </cell>
          <cell r="F74" t="str">
            <v>МС</v>
          </cell>
          <cell r="G74" t="str">
            <v>Санкт-Петербург</v>
          </cell>
        </row>
        <row r="75">
          <cell r="B75">
            <v>69</v>
          </cell>
          <cell r="C75" t="str">
            <v>10116165463</v>
          </cell>
          <cell r="D75" t="str">
            <v xml:space="preserve">Грамарчук Трофим </v>
          </cell>
          <cell r="E75">
            <v>39120</v>
          </cell>
          <cell r="F75" t="str">
            <v>КМС</v>
          </cell>
          <cell r="G75" t="str">
            <v>Санкт-Петербург</v>
          </cell>
        </row>
        <row r="76">
          <cell r="B76">
            <v>70</v>
          </cell>
          <cell r="C76" t="str">
            <v>10114922954</v>
          </cell>
          <cell r="D76" t="str">
            <v>Колоколов Максим</v>
          </cell>
          <cell r="E76">
            <v>39203</v>
          </cell>
          <cell r="F76" t="str">
            <v>КМС</v>
          </cell>
          <cell r="G76" t="str">
            <v>Санкт-Петербург</v>
          </cell>
        </row>
        <row r="77">
          <cell r="B77">
            <v>71</v>
          </cell>
          <cell r="C77" t="str">
            <v>10125033081</v>
          </cell>
          <cell r="D77" t="str">
            <v>Продченко Павел</v>
          </cell>
          <cell r="E77">
            <v>39126</v>
          </cell>
          <cell r="F77" t="str">
            <v>МС</v>
          </cell>
          <cell r="G77" t="str">
            <v>Санкт-Петербург</v>
          </cell>
        </row>
        <row r="78">
          <cell r="B78">
            <v>72</v>
          </cell>
          <cell r="C78" t="str">
            <v>10105798688</v>
          </cell>
          <cell r="D78" t="str">
            <v>Рябов Александр</v>
          </cell>
          <cell r="E78">
            <v>39205</v>
          </cell>
          <cell r="F78" t="str">
            <v>КМС</v>
          </cell>
          <cell r="G78" t="str">
            <v>Санкт-Петербург</v>
          </cell>
        </row>
        <row r="79">
          <cell r="B79">
            <v>73</v>
          </cell>
          <cell r="C79" t="str">
            <v>10106037350</v>
          </cell>
          <cell r="D79" t="str">
            <v>Хворостов Богдан</v>
          </cell>
          <cell r="E79">
            <v>39137</v>
          </cell>
          <cell r="F79" t="str">
            <v>КМС</v>
          </cell>
          <cell r="G79" t="str">
            <v>Санкт-Петербург</v>
          </cell>
        </row>
        <row r="80">
          <cell r="B80">
            <v>74</v>
          </cell>
          <cell r="C80" t="str">
            <v>10117968350</v>
          </cell>
          <cell r="D80" t="str">
            <v>Курьянов Никита</v>
          </cell>
          <cell r="E80">
            <v>39728</v>
          </cell>
          <cell r="F80" t="str">
            <v>КМС</v>
          </cell>
          <cell r="G80" t="str">
            <v>Санкт-Петербург</v>
          </cell>
        </row>
        <row r="81">
          <cell r="B81">
            <v>75</v>
          </cell>
          <cell r="C81" t="str">
            <v>10116160918</v>
          </cell>
          <cell r="D81" t="str">
            <v>Гарбуз Даниил</v>
          </cell>
          <cell r="E81">
            <v>39643</v>
          </cell>
          <cell r="F81" t="str">
            <v>КМС</v>
          </cell>
          <cell r="G81" t="str">
            <v>Санкт-Петербург</v>
          </cell>
        </row>
        <row r="82">
          <cell r="B82">
            <v>76</v>
          </cell>
          <cell r="C82" t="str">
            <v>10131460747</v>
          </cell>
          <cell r="D82" t="str">
            <v>Васильев Олег</v>
          </cell>
          <cell r="E82">
            <v>39558</v>
          </cell>
          <cell r="F82" t="str">
            <v>КМС</v>
          </cell>
          <cell r="G82" t="str">
            <v>Санкт-Петербург</v>
          </cell>
        </row>
        <row r="83">
          <cell r="B83">
            <v>77</v>
          </cell>
          <cell r="C83" t="str">
            <v>10129113246</v>
          </cell>
          <cell r="D83" t="str">
            <v>Маликов Руслан</v>
          </cell>
          <cell r="E83">
            <v>39710</v>
          </cell>
          <cell r="F83" t="str">
            <v>КМС</v>
          </cell>
          <cell r="G83" t="str">
            <v>Санкт-Петербург</v>
          </cell>
        </row>
        <row r="84">
          <cell r="B84">
            <v>78</v>
          </cell>
          <cell r="C84" t="str">
            <v>10113341652</v>
          </cell>
          <cell r="D84" t="str">
            <v>Михайлов Даниил</v>
          </cell>
          <cell r="E84">
            <v>39801</v>
          </cell>
          <cell r="F84" t="str">
            <v>КМС</v>
          </cell>
          <cell r="G84" t="str">
            <v>Санкт-Петербург</v>
          </cell>
        </row>
        <row r="85">
          <cell r="B85">
            <v>79</v>
          </cell>
          <cell r="C85" t="str">
            <v>10119946746</v>
          </cell>
          <cell r="D85" t="str">
            <v>Костыря Егор</v>
          </cell>
          <cell r="E85">
            <v>40024</v>
          </cell>
          <cell r="F85" t="str">
            <v>КМС</v>
          </cell>
          <cell r="G85" t="str">
            <v>Санкт-Петербург</v>
          </cell>
        </row>
        <row r="86">
          <cell r="B86">
            <v>80</v>
          </cell>
          <cell r="C86">
            <v>10138532956</v>
          </cell>
          <cell r="D86" t="str">
            <v>Гунин Вячеслав</v>
          </cell>
          <cell r="E86">
            <v>39822</v>
          </cell>
          <cell r="F86" t="str">
            <v>КМС</v>
          </cell>
          <cell r="G86" t="str">
            <v>Санкт-Петербург</v>
          </cell>
        </row>
        <row r="87">
          <cell r="B87">
            <v>81</v>
          </cell>
          <cell r="C87">
            <v>10125502927</v>
          </cell>
          <cell r="D87" t="str">
            <v>Дерюшев Арсений</v>
          </cell>
          <cell r="E87">
            <v>40043</v>
          </cell>
          <cell r="F87" t="str">
            <v>2 СР</v>
          </cell>
          <cell r="G87" t="str">
            <v>Санкт-Петербург</v>
          </cell>
        </row>
        <row r="88">
          <cell r="B88">
            <v>82</v>
          </cell>
          <cell r="C88" t="str">
            <v>10144855740</v>
          </cell>
          <cell r="D88" t="str">
            <v>Круглов Сергей</v>
          </cell>
          <cell r="E88">
            <v>39918</v>
          </cell>
          <cell r="F88" t="str">
            <v>КМС</v>
          </cell>
          <cell r="G88" t="str">
            <v>Санкт-Петербург</v>
          </cell>
        </row>
        <row r="89">
          <cell r="B89">
            <v>83</v>
          </cell>
          <cell r="C89" t="str">
            <v>дог.</v>
          </cell>
          <cell r="D89" t="str">
            <v>Раев Фома</v>
          </cell>
          <cell r="E89">
            <v>40048</v>
          </cell>
          <cell r="F89" t="str">
            <v>КМС</v>
          </cell>
          <cell r="G89" t="str">
            <v>Санкт-Петербург</v>
          </cell>
        </row>
        <row r="90">
          <cell r="B90">
            <v>84</v>
          </cell>
          <cell r="C90">
            <v>10155456729</v>
          </cell>
          <cell r="D90" t="str">
            <v>Козырь Александр</v>
          </cell>
          <cell r="E90">
            <v>40311</v>
          </cell>
          <cell r="F90" t="str">
            <v>2 СР</v>
          </cell>
          <cell r="G90" t="str">
            <v>Санкт-Петербург</v>
          </cell>
        </row>
        <row r="91">
          <cell r="B91">
            <v>85</v>
          </cell>
          <cell r="C91">
            <v>10155323454</v>
          </cell>
          <cell r="D91" t="str">
            <v>Двойников Вадим</v>
          </cell>
          <cell r="E91">
            <v>40252</v>
          </cell>
          <cell r="F91" t="str">
            <v>1 СР</v>
          </cell>
          <cell r="G91" t="str">
            <v>Санкт-Петербург</v>
          </cell>
        </row>
        <row r="92">
          <cell r="B92">
            <v>86</v>
          </cell>
          <cell r="C92" t="str">
            <v>10142293627</v>
          </cell>
          <cell r="D92" t="str">
            <v>Леонтьев Кирилл</v>
          </cell>
          <cell r="E92">
            <v>40332</v>
          </cell>
          <cell r="F92" t="str">
            <v>1 СР</v>
          </cell>
          <cell r="G92" t="str">
            <v>Санкт-Петербург</v>
          </cell>
        </row>
        <row r="93">
          <cell r="B93">
            <v>87</v>
          </cell>
          <cell r="C93" t="str">
            <v>10148381183</v>
          </cell>
          <cell r="D93" t="str">
            <v>Шевцов Максим</v>
          </cell>
          <cell r="E93">
            <v>40438</v>
          </cell>
          <cell r="F93" t="str">
            <v>1 СР</v>
          </cell>
          <cell r="G93" t="str">
            <v>Санкт-Петербург</v>
          </cell>
        </row>
        <row r="94">
          <cell r="B94">
            <v>88</v>
          </cell>
          <cell r="C94" t="str">
            <v>10083324091</v>
          </cell>
          <cell r="D94" t="str">
            <v>Кокунов Григорий</v>
          </cell>
          <cell r="E94">
            <v>39854</v>
          </cell>
          <cell r="F94" t="str">
            <v>КМС</v>
          </cell>
          <cell r="G94" t="str">
            <v>Санкт-Петербург</v>
          </cell>
        </row>
        <row r="95">
          <cell r="B95">
            <v>89</v>
          </cell>
          <cell r="C95">
            <v>10116100900</v>
          </cell>
          <cell r="D95" t="str">
            <v>Степанов Тарас</v>
          </cell>
          <cell r="E95">
            <v>39611</v>
          </cell>
          <cell r="F95" t="str">
            <v>КМС</v>
          </cell>
          <cell r="G95" t="str">
            <v>Санкт-Петербург</v>
          </cell>
        </row>
        <row r="96">
          <cell r="B96">
            <v>90</v>
          </cell>
          <cell r="C96" t="str">
            <v>10113386213</v>
          </cell>
          <cell r="D96" t="str">
            <v>Бортник Иван</v>
          </cell>
          <cell r="E96">
            <v>39330</v>
          </cell>
          <cell r="F96" t="str">
            <v>КМС</v>
          </cell>
          <cell r="G96" t="str">
            <v>Москва</v>
          </cell>
        </row>
        <row r="97">
          <cell r="B97">
            <v>91</v>
          </cell>
          <cell r="C97">
            <v>10129902885</v>
          </cell>
          <cell r="D97" t="str">
            <v xml:space="preserve">Бортник Степан </v>
          </cell>
          <cell r="E97">
            <v>40113</v>
          </cell>
          <cell r="F97" t="str">
            <v>КМС</v>
          </cell>
          <cell r="G97" t="str">
            <v>Москва</v>
          </cell>
        </row>
        <row r="98">
          <cell r="B98">
            <v>92</v>
          </cell>
          <cell r="C98">
            <v>10104125642</v>
          </cell>
          <cell r="D98" t="str">
            <v xml:space="preserve">Султанов Матвей </v>
          </cell>
          <cell r="E98">
            <v>39175</v>
          </cell>
          <cell r="F98" t="str">
            <v>КМС</v>
          </cell>
          <cell r="G98" t="str">
            <v>Москва</v>
          </cell>
        </row>
        <row r="99">
          <cell r="B99">
            <v>93</v>
          </cell>
          <cell r="C99">
            <v>10139175378</v>
          </cell>
          <cell r="D99" t="str">
            <v xml:space="preserve">Гаммершмидт Антон </v>
          </cell>
          <cell r="E99">
            <v>39878</v>
          </cell>
          <cell r="F99" t="str">
            <v>КМС</v>
          </cell>
          <cell r="G99" t="str">
            <v>Москва</v>
          </cell>
        </row>
        <row r="100">
          <cell r="B100">
            <v>94</v>
          </cell>
          <cell r="C100" t="str">
            <v>10094202643</v>
          </cell>
          <cell r="D100" t="str">
            <v>Гербут Дмитрий</v>
          </cell>
          <cell r="E100">
            <v>39402</v>
          </cell>
          <cell r="F100" t="str">
            <v>КМС</v>
          </cell>
          <cell r="G100" t="str">
            <v>Тульская область</v>
          </cell>
        </row>
        <row r="101">
          <cell r="B101">
            <v>95</v>
          </cell>
          <cell r="C101" t="str">
            <v>10104006717</v>
          </cell>
          <cell r="D101" t="str">
            <v>Сидоров Григорий</v>
          </cell>
          <cell r="E101">
            <v>39260</v>
          </cell>
          <cell r="F101" t="str">
            <v>КМС</v>
          </cell>
          <cell r="G101" t="str">
            <v>Тульская область</v>
          </cell>
        </row>
        <row r="102">
          <cell r="B102">
            <v>96</v>
          </cell>
          <cell r="C102" t="str">
            <v>10141993331</v>
          </cell>
          <cell r="D102" t="str">
            <v>Шишкин Иван</v>
          </cell>
          <cell r="E102">
            <v>39651</v>
          </cell>
          <cell r="F102" t="str">
            <v>КМС</v>
          </cell>
          <cell r="G102" t="str">
            <v>Тульская область</v>
          </cell>
        </row>
        <row r="103">
          <cell r="B103">
            <v>97</v>
          </cell>
          <cell r="C103">
            <v>10107354227</v>
          </cell>
          <cell r="D103" t="str">
            <v>Бабович Никита</v>
          </cell>
          <cell r="E103">
            <v>39191</v>
          </cell>
          <cell r="F103" t="str">
            <v>МС</v>
          </cell>
          <cell r="G103" t="str">
            <v>ВК "Минск"</v>
          </cell>
        </row>
        <row r="104">
          <cell r="B104">
            <v>98</v>
          </cell>
          <cell r="C104">
            <v>10088907958</v>
          </cell>
          <cell r="D104" t="str">
            <v>Ревуненко Владислав</v>
          </cell>
          <cell r="E104">
            <v>39489</v>
          </cell>
          <cell r="F104" t="str">
            <v>КМС</v>
          </cell>
          <cell r="G104" t="str">
            <v>ВК "Минск"</v>
          </cell>
        </row>
        <row r="105">
          <cell r="B105">
            <v>99</v>
          </cell>
          <cell r="C105">
            <v>10095665020</v>
          </cell>
          <cell r="D105" t="str">
            <v>Коваленко Егор</v>
          </cell>
          <cell r="E105">
            <v>39224</v>
          </cell>
          <cell r="F105" t="str">
            <v>МС</v>
          </cell>
          <cell r="G105" t="str">
            <v>ВК "Минск"</v>
          </cell>
        </row>
        <row r="106">
          <cell r="B106">
            <v>100</v>
          </cell>
          <cell r="C106">
            <v>10138095042</v>
          </cell>
          <cell r="D106" t="str">
            <v>Миронов Даниил</v>
          </cell>
          <cell r="E106">
            <v>39246</v>
          </cell>
          <cell r="F106" t="str">
            <v>КМС</v>
          </cell>
          <cell r="G106" t="str">
            <v>ВК "Минск"</v>
          </cell>
        </row>
        <row r="107">
          <cell r="B107">
            <v>101</v>
          </cell>
          <cell r="C107" t="str">
            <v>10123564341</v>
          </cell>
          <cell r="D107" t="str">
            <v>Кезерев Николай</v>
          </cell>
          <cell r="E107">
            <v>39672</v>
          </cell>
          <cell r="F107" t="str">
            <v>КМС</v>
          </cell>
          <cell r="G107" t="str">
            <v>Ленингр.область</v>
          </cell>
        </row>
        <row r="108">
          <cell r="B108">
            <v>102</v>
          </cell>
          <cell r="C108" t="str">
            <v>10111627378</v>
          </cell>
          <cell r="D108" t="str">
            <v>Демирчян Артак</v>
          </cell>
          <cell r="E108">
            <v>39242</v>
          </cell>
          <cell r="F108" t="str">
            <v>КМС</v>
          </cell>
          <cell r="G108" t="str">
            <v>Ленингр.область</v>
          </cell>
        </row>
        <row r="109">
          <cell r="B109">
            <v>103</v>
          </cell>
          <cell r="C109" t="str">
            <v>10116030370</v>
          </cell>
          <cell r="D109" t="str">
            <v>Ломов Кирилл</v>
          </cell>
          <cell r="E109">
            <v>39894</v>
          </cell>
          <cell r="F109" t="str">
            <v>КМС</v>
          </cell>
          <cell r="G109" t="str">
            <v>Ленингр.область</v>
          </cell>
        </row>
        <row r="110">
          <cell r="B110">
            <v>104</v>
          </cell>
          <cell r="C110">
            <v>10133605154</v>
          </cell>
          <cell r="D110" t="str">
            <v>Минаев Иван</v>
          </cell>
          <cell r="E110">
            <v>39864</v>
          </cell>
          <cell r="F110" t="str">
            <v>2 СР</v>
          </cell>
          <cell r="G110" t="str">
            <v>Ленингр.область</v>
          </cell>
        </row>
        <row r="111">
          <cell r="B111">
            <v>105</v>
          </cell>
          <cell r="C111">
            <v>10144542714</v>
          </cell>
          <cell r="D111" t="str">
            <v>Андреев Арсений</v>
          </cell>
          <cell r="E111">
            <v>39953</v>
          </cell>
          <cell r="F111" t="str">
            <v>2 СР</v>
          </cell>
          <cell r="G111" t="str">
            <v>Ленингр.область</v>
          </cell>
        </row>
        <row r="112">
          <cell r="B112">
            <v>106</v>
          </cell>
          <cell r="C112" t="str">
            <v>10142164190</v>
          </cell>
          <cell r="D112" t="str">
            <v>Кожухов Арсений</v>
          </cell>
          <cell r="E112">
            <v>40247</v>
          </cell>
          <cell r="F112" t="str">
            <v>2 СР</v>
          </cell>
          <cell r="G112" t="str">
            <v>Ленингр.область</v>
          </cell>
        </row>
        <row r="113">
          <cell r="B113">
            <v>107</v>
          </cell>
          <cell r="C113">
            <v>10138017341</v>
          </cell>
          <cell r="D113" t="str">
            <v>Доронин Елисей</v>
          </cell>
          <cell r="E113">
            <v>40183</v>
          </cell>
          <cell r="F113" t="str">
            <v>2 СР</v>
          </cell>
          <cell r="G113" t="str">
            <v>Ленингр.область</v>
          </cell>
        </row>
        <row r="114">
          <cell r="B114">
            <v>108</v>
          </cell>
          <cell r="C114">
            <v>10090698822</v>
          </cell>
          <cell r="D114" t="str">
            <v>Слесаренко Илья</v>
          </cell>
          <cell r="E114">
            <v>39135</v>
          </cell>
          <cell r="F114" t="str">
            <v>МС</v>
          </cell>
          <cell r="G114" t="str">
            <v>Беларусь</v>
          </cell>
        </row>
        <row r="115">
          <cell r="B115">
            <v>109</v>
          </cell>
          <cell r="C115" t="str">
            <v>10094559422</v>
          </cell>
          <cell r="D115" t="str">
            <v>Смирнова Диана</v>
          </cell>
          <cell r="E115">
            <v>38505</v>
          </cell>
          <cell r="F115" t="str">
            <v>МС</v>
          </cell>
          <cell r="G115" t="str">
            <v>Санкт-Петербург</v>
          </cell>
        </row>
        <row r="116">
          <cell r="B116">
            <v>110</v>
          </cell>
          <cell r="C116" t="str">
            <v>10049916685</v>
          </cell>
          <cell r="D116" t="str">
            <v>Валгонен Валерия</v>
          </cell>
          <cell r="E116">
            <v>37678</v>
          </cell>
          <cell r="F116" t="str">
            <v>МСМК</v>
          </cell>
          <cell r="G116" t="str">
            <v>Санкт-Петербург</v>
          </cell>
        </row>
        <row r="117">
          <cell r="B117">
            <v>111</v>
          </cell>
          <cell r="C117" t="str">
            <v>10079777026</v>
          </cell>
          <cell r="D117" t="str">
            <v xml:space="preserve">Самсонова Анастасия </v>
          </cell>
          <cell r="E117">
            <v>38050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112</v>
          </cell>
          <cell r="C118" t="str">
            <v>10088344146</v>
          </cell>
          <cell r="D118" t="str">
            <v xml:space="preserve">Мучкаева Людмила </v>
          </cell>
          <cell r="E118">
            <v>38624</v>
          </cell>
          <cell r="F118" t="str">
            <v>МС</v>
          </cell>
          <cell r="G118" t="str">
            <v>Санкт-Петербург</v>
          </cell>
        </row>
        <row r="119">
          <cell r="B119">
            <v>113</v>
          </cell>
          <cell r="C119" t="str">
            <v>10093069258</v>
          </cell>
          <cell r="D119" t="str">
            <v xml:space="preserve">Богданова Алена </v>
          </cell>
          <cell r="E119">
            <v>38836</v>
          </cell>
          <cell r="F119" t="str">
            <v>МС</v>
          </cell>
          <cell r="G119" t="str">
            <v>Санкт-Петербург</v>
          </cell>
        </row>
        <row r="120">
          <cell r="B120">
            <v>114</v>
          </cell>
          <cell r="C120" t="str">
            <v>10111016480</v>
          </cell>
          <cell r="D120" t="str">
            <v xml:space="preserve">Журавлева Екатерина </v>
          </cell>
          <cell r="E120">
            <v>38870</v>
          </cell>
          <cell r="F120" t="str">
            <v>КМС</v>
          </cell>
          <cell r="G120" t="str">
            <v>Санкт-Петербург</v>
          </cell>
        </row>
        <row r="121">
          <cell r="B121">
            <v>115</v>
          </cell>
          <cell r="C121">
            <v>10124975083</v>
          </cell>
          <cell r="D121" t="str">
            <v>Новолодская Ангелина</v>
          </cell>
          <cell r="E121">
            <v>40017</v>
          </cell>
          <cell r="F121" t="str">
            <v>КМС</v>
          </cell>
          <cell r="G121" t="str">
            <v>Санкт-Петербург</v>
          </cell>
        </row>
        <row r="122">
          <cell r="B122">
            <v>116</v>
          </cell>
          <cell r="C122">
            <v>10111632836</v>
          </cell>
          <cell r="D122" t="str">
            <v>Даньшина Полина</v>
          </cell>
          <cell r="E122">
            <v>39137</v>
          </cell>
          <cell r="F122" t="str">
            <v>МС</v>
          </cell>
          <cell r="G122" t="str">
            <v>Санкт-Петербург</v>
          </cell>
        </row>
        <row r="123">
          <cell r="B123">
            <v>117</v>
          </cell>
          <cell r="C123">
            <v>10111631927</v>
          </cell>
          <cell r="D123" t="str">
            <v>Кокарева Аглая</v>
          </cell>
          <cell r="E123">
            <v>39378</v>
          </cell>
          <cell r="F123" t="str">
            <v>МС</v>
          </cell>
          <cell r="G123" t="str">
            <v>Санкт-Петербург</v>
          </cell>
        </row>
        <row r="124">
          <cell r="B124">
            <v>118</v>
          </cell>
          <cell r="C124">
            <v>10007740277</v>
          </cell>
          <cell r="D124" t="str">
            <v>Абасова Наталья</v>
          </cell>
          <cell r="E124">
            <v>34840</v>
          </cell>
          <cell r="F124" t="str">
            <v>МСМК</v>
          </cell>
          <cell r="G124" t="str">
            <v>Москва</v>
          </cell>
        </row>
        <row r="125">
          <cell r="B125">
            <v>119</v>
          </cell>
          <cell r="C125">
            <v>10096881863</v>
          </cell>
          <cell r="D125" t="str">
            <v>Сороколатова Софья</v>
          </cell>
          <cell r="E125">
            <v>38931</v>
          </cell>
          <cell r="F125" t="str">
            <v>КМС</v>
          </cell>
          <cell r="G125" t="str">
            <v>Республика Крым</v>
          </cell>
        </row>
        <row r="126">
          <cell r="B126">
            <v>120</v>
          </cell>
          <cell r="C126" t="str">
            <v>10007498585</v>
          </cell>
          <cell r="D126" t="str">
            <v>Аверина Мария</v>
          </cell>
          <cell r="E126">
            <v>34246</v>
          </cell>
          <cell r="F126" t="str">
            <v>МСМК</v>
          </cell>
          <cell r="G126" t="str">
            <v>Тульская область</v>
          </cell>
        </row>
        <row r="127">
          <cell r="B127">
            <v>121</v>
          </cell>
          <cell r="C127" t="str">
            <v>10009721505</v>
          </cell>
          <cell r="D127" t="str">
            <v>Фролова Наталья</v>
          </cell>
          <cell r="E127">
            <v>35616</v>
          </cell>
          <cell r="F127" t="str">
            <v>МС</v>
          </cell>
          <cell r="G127" t="str">
            <v>Тульская область</v>
          </cell>
        </row>
        <row r="128">
          <cell r="B128">
            <v>122</v>
          </cell>
          <cell r="C128" t="str">
            <v>10009183557</v>
          </cell>
          <cell r="D128" t="str">
            <v>Климова Диана</v>
          </cell>
          <cell r="E128">
            <v>35346</v>
          </cell>
          <cell r="F128" t="str">
            <v>МСМК</v>
          </cell>
          <cell r="G128" t="str">
            <v>Тульская область</v>
          </cell>
        </row>
        <row r="129">
          <cell r="B129">
            <v>123</v>
          </cell>
          <cell r="C129" t="str">
            <v>10014629604</v>
          </cell>
          <cell r="D129" t="str">
            <v>Ростовцева Мария</v>
          </cell>
          <cell r="E129">
            <v>36294</v>
          </cell>
          <cell r="F129" t="str">
            <v>МС</v>
          </cell>
          <cell r="G129" t="str">
            <v>Тульская область</v>
          </cell>
        </row>
        <row r="130">
          <cell r="B130">
            <v>124</v>
          </cell>
          <cell r="C130">
            <v>10136682074</v>
          </cell>
          <cell r="D130" t="str">
            <v>Родионова Александрв</v>
          </cell>
          <cell r="E130">
            <v>32030</v>
          </cell>
          <cell r="F130" t="str">
            <v>МС</v>
          </cell>
          <cell r="G130" t="str">
            <v>Тульская область</v>
          </cell>
        </row>
        <row r="131">
          <cell r="B131">
            <v>125</v>
          </cell>
          <cell r="C131">
            <v>10142115084</v>
          </cell>
          <cell r="D131" t="str">
            <v>Флоринская Яна</v>
          </cell>
          <cell r="E131">
            <v>31040</v>
          </cell>
          <cell r="F131" t="str">
            <v>КМС</v>
          </cell>
          <cell r="G131" t="str">
            <v>Тульская область</v>
          </cell>
        </row>
        <row r="132">
          <cell r="B132">
            <v>126</v>
          </cell>
          <cell r="C132" t="str">
            <v>10010177910</v>
          </cell>
          <cell r="D132" t="str">
            <v>Терех Анна</v>
          </cell>
          <cell r="E132">
            <v>36045</v>
          </cell>
          <cell r="F132" t="str">
            <v>МСМК</v>
          </cell>
          <cell r="G132" t="str">
            <v>ВК "Минск"</v>
          </cell>
        </row>
        <row r="133">
          <cell r="B133">
            <v>127</v>
          </cell>
          <cell r="C133" t="str">
            <v>10061141912</v>
          </cell>
          <cell r="D133" t="str">
            <v>Чуянкова Ирина</v>
          </cell>
          <cell r="E133">
            <v>37761</v>
          </cell>
          <cell r="F133" t="str">
            <v>МСМК</v>
          </cell>
          <cell r="G133" t="str">
            <v>ВК "Минск"</v>
          </cell>
        </row>
        <row r="134">
          <cell r="B134">
            <v>128</v>
          </cell>
          <cell r="C134" t="str">
            <v>10009049171</v>
          </cell>
          <cell r="D134" t="str">
            <v>Носкович Таисия</v>
          </cell>
          <cell r="E134">
            <v>34961</v>
          </cell>
          <cell r="F134" t="str">
            <v>МС</v>
          </cell>
          <cell r="G134" t="str">
            <v>ВК "Минск"</v>
          </cell>
        </row>
        <row r="135">
          <cell r="B135">
            <v>129</v>
          </cell>
          <cell r="C135" t="str">
            <v>10085176690</v>
          </cell>
          <cell r="D135" t="str">
            <v>Конрад Полина</v>
          </cell>
          <cell r="E135">
            <v>38657</v>
          </cell>
          <cell r="F135" t="str">
            <v>МС</v>
          </cell>
          <cell r="G135" t="str">
            <v>ВК "Минск"</v>
          </cell>
        </row>
        <row r="136">
          <cell r="B136">
            <v>130</v>
          </cell>
          <cell r="C136" t="str">
            <v>10064871156</v>
          </cell>
          <cell r="D136" t="str">
            <v>Шинкоренко Ксения</v>
          </cell>
          <cell r="E136">
            <v>38038</v>
          </cell>
          <cell r="F136" t="str">
            <v>МС</v>
          </cell>
          <cell r="G136" t="str">
            <v>Беларусь</v>
          </cell>
        </row>
        <row r="137">
          <cell r="B137">
            <v>131</v>
          </cell>
          <cell r="C137" t="str">
            <v>10079974864</v>
          </cell>
          <cell r="D137" t="str">
            <v>Степанец Валерия</v>
          </cell>
          <cell r="E137">
            <v>37956</v>
          </cell>
          <cell r="F137" t="str">
            <v>МС</v>
          </cell>
          <cell r="G137" t="str">
            <v>Беларусь</v>
          </cell>
        </row>
        <row r="138">
          <cell r="B138">
            <v>132</v>
          </cell>
          <cell r="C138">
            <v>10107401515</v>
          </cell>
          <cell r="D138" t="str">
            <v>Семенчукова Екатерина</v>
          </cell>
          <cell r="E138">
            <v>38987</v>
          </cell>
          <cell r="F138" t="str">
            <v>МС</v>
          </cell>
          <cell r="G138" t="str">
            <v>Беларусь</v>
          </cell>
        </row>
        <row r="139">
          <cell r="B139">
            <v>133</v>
          </cell>
          <cell r="C139">
            <v>10104450792</v>
          </cell>
          <cell r="D139" t="str">
            <v>Ковязина Валерия</v>
          </cell>
          <cell r="E139">
            <v>38473</v>
          </cell>
          <cell r="F139" t="str">
            <v>МС</v>
          </cell>
          <cell r="G139" t="str">
            <v>Иркутская область</v>
          </cell>
        </row>
        <row r="140">
          <cell r="B140">
            <v>134</v>
          </cell>
          <cell r="C140" t="str">
            <v>10124382171</v>
          </cell>
          <cell r="D140" t="str">
            <v>Лебедева Анастасия</v>
          </cell>
          <cell r="E140">
            <v>34109</v>
          </cell>
          <cell r="F140" t="str">
            <v>КМС</v>
          </cell>
          <cell r="G140" t="str">
            <v>ВСК "Мангазея-Московский спорт"</v>
          </cell>
        </row>
        <row r="141">
          <cell r="B141">
            <v>135</v>
          </cell>
          <cell r="C141" t="str">
            <v>10132637275</v>
          </cell>
          <cell r="D141" t="str">
            <v>Самодеенко Дарья</v>
          </cell>
          <cell r="E141">
            <v>40070</v>
          </cell>
          <cell r="F141" t="str">
            <v>КМС</v>
          </cell>
          <cell r="G141" t="str">
            <v>Иркутская область</v>
          </cell>
        </row>
        <row r="142">
          <cell r="B142">
            <v>136</v>
          </cell>
          <cell r="C142" t="str">
            <v>10117776774</v>
          </cell>
          <cell r="D142" t="str">
            <v>Алексеенко Сабрина</v>
          </cell>
          <cell r="E142">
            <v>39255</v>
          </cell>
          <cell r="F142" t="str">
            <v>МС</v>
          </cell>
          <cell r="G142" t="str">
            <v>Иркутская область</v>
          </cell>
        </row>
        <row r="143">
          <cell r="B143">
            <v>137</v>
          </cell>
          <cell r="C143" t="str">
            <v>10127774848</v>
          </cell>
          <cell r="D143" t="str">
            <v>Деменкова Анастасия</v>
          </cell>
          <cell r="E143">
            <v>39967</v>
          </cell>
          <cell r="F143" t="str">
            <v>МС</v>
          </cell>
          <cell r="G143" t="str">
            <v>Санкт-Петербург</v>
          </cell>
        </row>
        <row r="144">
          <cell r="B144">
            <v>138</v>
          </cell>
          <cell r="C144" t="str">
            <v>10127617931</v>
          </cell>
          <cell r="D144" t="str">
            <v>Васюкова Валерия</v>
          </cell>
          <cell r="E144">
            <v>39814</v>
          </cell>
          <cell r="F144" t="str">
            <v>МС</v>
          </cell>
          <cell r="G144" t="str">
            <v>Санкт-Петербург</v>
          </cell>
        </row>
        <row r="145">
          <cell r="B145">
            <v>139</v>
          </cell>
          <cell r="C145" t="str">
            <v>10137270845</v>
          </cell>
          <cell r="D145" t="str">
            <v>Соломатина Олеся</v>
          </cell>
          <cell r="E145">
            <v>39844</v>
          </cell>
          <cell r="F145" t="str">
            <v>МС</v>
          </cell>
          <cell r="G145" t="str">
            <v>Санкт-Петербург</v>
          </cell>
        </row>
        <row r="146">
          <cell r="B146">
            <v>140</v>
          </cell>
          <cell r="C146" t="str">
            <v>10117276418</v>
          </cell>
          <cell r="D146" t="str">
            <v>Корчебная Ольга</v>
          </cell>
          <cell r="E146">
            <v>39475</v>
          </cell>
          <cell r="F146" t="str">
            <v>КМС</v>
          </cell>
          <cell r="G146" t="str">
            <v>Санкт-Петербург</v>
          </cell>
        </row>
        <row r="147">
          <cell r="B147">
            <v>141</v>
          </cell>
          <cell r="C147" t="str">
            <v>10144647693</v>
          </cell>
          <cell r="D147" t="str">
            <v>Королева София</v>
          </cell>
          <cell r="E147">
            <v>40324</v>
          </cell>
          <cell r="F147" t="str">
            <v>КМС</v>
          </cell>
          <cell r="G147" t="str">
            <v>Санкт-Петербург</v>
          </cell>
        </row>
        <row r="148">
          <cell r="B148">
            <v>142</v>
          </cell>
          <cell r="C148" t="str">
            <v>10144646178</v>
          </cell>
          <cell r="D148" t="str">
            <v>Реппо Эрика</v>
          </cell>
          <cell r="E148">
            <v>40295</v>
          </cell>
          <cell r="F148" t="str">
            <v>КМС</v>
          </cell>
          <cell r="G148" t="str">
            <v>Санкт-Петербург</v>
          </cell>
        </row>
        <row r="149">
          <cell r="B149">
            <v>143</v>
          </cell>
          <cell r="C149" t="str">
            <v>10141780436</v>
          </cell>
          <cell r="D149" t="str">
            <v>Голыбина Валентина</v>
          </cell>
          <cell r="E149">
            <v>40463</v>
          </cell>
          <cell r="F149" t="str">
            <v>КМС</v>
          </cell>
          <cell r="G149" t="str">
            <v>Санкт-Петербург</v>
          </cell>
        </row>
        <row r="150">
          <cell r="B150">
            <v>144</v>
          </cell>
          <cell r="C150">
            <v>10156554849</v>
          </cell>
          <cell r="D150" t="str">
            <v>Тучина Дарья</v>
          </cell>
          <cell r="E150">
            <v>40613</v>
          </cell>
          <cell r="F150" t="str">
            <v>КМС</v>
          </cell>
          <cell r="G150" t="str">
            <v>Санкт-Петербург</v>
          </cell>
        </row>
        <row r="151">
          <cell r="B151">
            <v>145</v>
          </cell>
          <cell r="C151">
            <v>10156552728</v>
          </cell>
          <cell r="D151" t="str">
            <v>Афанасьева Дарья</v>
          </cell>
          <cell r="E151">
            <v>40708</v>
          </cell>
          <cell r="F151" t="str">
            <v>КМС</v>
          </cell>
          <cell r="G151" t="str">
            <v>Санкт-Петербург</v>
          </cell>
        </row>
        <row r="152">
          <cell r="B152">
            <v>146</v>
          </cell>
          <cell r="C152" t="str">
            <v>10137268320</v>
          </cell>
          <cell r="D152" t="str">
            <v>Грибова Марина</v>
          </cell>
          <cell r="E152">
            <v>39486</v>
          </cell>
          <cell r="F152" t="str">
            <v>МС</v>
          </cell>
          <cell r="G152" t="str">
            <v>Санкт-Петербург</v>
          </cell>
        </row>
        <row r="153">
          <cell r="B153">
            <v>147</v>
          </cell>
          <cell r="C153" t="str">
            <v>10117352200</v>
          </cell>
          <cell r="D153" t="str">
            <v xml:space="preserve">Осипова Виктория </v>
          </cell>
          <cell r="E153">
            <v>39275</v>
          </cell>
          <cell r="F153" t="str">
            <v>КМС</v>
          </cell>
          <cell r="G153" t="str">
            <v>Санкт-Петербург</v>
          </cell>
        </row>
        <row r="154">
          <cell r="B154">
            <v>148</v>
          </cell>
          <cell r="C154" t="str">
            <v>10123783704</v>
          </cell>
          <cell r="D154" t="str">
            <v>Таджиева Алина</v>
          </cell>
          <cell r="E154">
            <v>39323</v>
          </cell>
          <cell r="F154" t="str">
            <v>МС</v>
          </cell>
          <cell r="G154" t="str">
            <v>Санкт-Петербург</v>
          </cell>
        </row>
        <row r="155">
          <cell r="B155">
            <v>149</v>
          </cell>
          <cell r="C155" t="str">
            <v>10105526785</v>
          </cell>
          <cell r="D155" t="str">
            <v>Касимова Виолетта</v>
          </cell>
          <cell r="E155">
            <v>39379</v>
          </cell>
          <cell r="F155" t="str">
            <v>КМС</v>
          </cell>
          <cell r="G155" t="str">
            <v>Санкт-Петербург</v>
          </cell>
        </row>
        <row r="156">
          <cell r="B156">
            <v>150</v>
          </cell>
          <cell r="C156" t="str">
            <v>10130179943</v>
          </cell>
          <cell r="D156" t="str">
            <v>Хатунцева Александра</v>
          </cell>
          <cell r="E156">
            <v>39478</v>
          </cell>
          <cell r="F156" t="str">
            <v>КМС</v>
          </cell>
          <cell r="G156" t="str">
            <v>Санкт-Петербург</v>
          </cell>
        </row>
        <row r="157">
          <cell r="B157">
            <v>151</v>
          </cell>
          <cell r="C157" t="str">
            <v>10140572683</v>
          </cell>
          <cell r="D157" t="str">
            <v>Гончарова Варвара</v>
          </cell>
          <cell r="E157">
            <v>39626</v>
          </cell>
          <cell r="F157" t="str">
            <v>КМС</v>
          </cell>
          <cell r="G157" t="str">
            <v>Санкт-Петербург</v>
          </cell>
        </row>
        <row r="158">
          <cell r="B158">
            <v>152</v>
          </cell>
          <cell r="C158" t="str">
            <v>10137550125</v>
          </cell>
          <cell r="D158" t="str">
            <v>Шипилова Дарья</v>
          </cell>
          <cell r="E158">
            <v>39501</v>
          </cell>
          <cell r="F158" t="str">
            <v>КМС</v>
          </cell>
          <cell r="G158" t="str">
            <v>Санкт-Петербург</v>
          </cell>
        </row>
        <row r="159">
          <cell r="B159">
            <v>153</v>
          </cell>
          <cell r="C159" t="str">
            <v>10137450192</v>
          </cell>
          <cell r="D159" t="str">
            <v>Галкина Кристина</v>
          </cell>
          <cell r="E159">
            <v>39453</v>
          </cell>
          <cell r="F159" t="str">
            <v>КМС</v>
          </cell>
          <cell r="G159" t="str">
            <v>Санкт-Петербург</v>
          </cell>
        </row>
        <row r="160">
          <cell r="B160">
            <v>154</v>
          </cell>
          <cell r="C160">
            <v>10156083892</v>
          </cell>
          <cell r="D160" t="str">
            <v>Зайцева Мария</v>
          </cell>
          <cell r="E160">
            <v>40008</v>
          </cell>
          <cell r="F160" t="str">
            <v>1 СР</v>
          </cell>
          <cell r="G160" t="str">
            <v>Санкт-Петербург</v>
          </cell>
        </row>
        <row r="161">
          <cell r="B161">
            <v>155</v>
          </cell>
          <cell r="C161" t="str">
            <v>10141778517</v>
          </cell>
          <cell r="D161" t="str">
            <v>Голыбина Ирина</v>
          </cell>
          <cell r="E161">
            <v>40065</v>
          </cell>
          <cell r="F161" t="str">
            <v>КМС</v>
          </cell>
          <cell r="G161" t="str">
            <v>Санкт-Петербург</v>
          </cell>
        </row>
        <row r="162">
          <cell r="B162">
            <v>156</v>
          </cell>
          <cell r="C162" t="str">
            <v>дог.</v>
          </cell>
          <cell r="D162" t="str">
            <v>Суханова Белла</v>
          </cell>
          <cell r="E162">
            <v>40041</v>
          </cell>
          <cell r="F162" t="str">
            <v>1 СР</v>
          </cell>
          <cell r="G162" t="str">
            <v>Санкт-Петербург</v>
          </cell>
        </row>
        <row r="163">
          <cell r="B163">
            <v>157</v>
          </cell>
          <cell r="C163">
            <v>10128500732</v>
          </cell>
          <cell r="D163" t="str">
            <v>Белорукова Анастасия</v>
          </cell>
          <cell r="E163">
            <v>39848</v>
          </cell>
          <cell r="F163" t="str">
            <v>1 СР</v>
          </cell>
          <cell r="G163" t="str">
            <v>Санкт-Петербург</v>
          </cell>
        </row>
        <row r="164">
          <cell r="B164">
            <v>158</v>
          </cell>
          <cell r="C164" t="str">
            <v>10125249313</v>
          </cell>
          <cell r="D164" t="str">
            <v>Бондарева Екатерина</v>
          </cell>
          <cell r="E164">
            <v>39982</v>
          </cell>
          <cell r="F164" t="str">
            <v>КМС</v>
          </cell>
          <cell r="G164" t="str">
            <v>Санкт-Петербург</v>
          </cell>
        </row>
        <row r="165">
          <cell r="B165">
            <v>159</v>
          </cell>
          <cell r="C165">
            <v>10139998767</v>
          </cell>
          <cell r="D165" t="str">
            <v>Черкасова Серафима</v>
          </cell>
          <cell r="E165">
            <v>39847</v>
          </cell>
          <cell r="F165" t="str">
            <v>КМС</v>
          </cell>
          <cell r="G165" t="str">
            <v>Санкт-Петербург</v>
          </cell>
        </row>
        <row r="166">
          <cell r="B166">
            <v>160</v>
          </cell>
          <cell r="C166" t="str">
            <v>дог.</v>
          </cell>
          <cell r="D166" t="str">
            <v>Захарова Анастасия</v>
          </cell>
          <cell r="E166">
            <v>40057</v>
          </cell>
          <cell r="F166" t="str">
            <v>1 СР</v>
          </cell>
          <cell r="G166" t="str">
            <v>Санкт-Петербург</v>
          </cell>
        </row>
        <row r="167">
          <cell r="B167">
            <v>161</v>
          </cell>
          <cell r="C167">
            <v>10156554647</v>
          </cell>
          <cell r="D167" t="str">
            <v>Тарусова Яна</v>
          </cell>
          <cell r="E167">
            <v>40046</v>
          </cell>
          <cell r="F167" t="str">
            <v>1 СР</v>
          </cell>
          <cell r="G167" t="str">
            <v>Санкт-Петербург</v>
          </cell>
        </row>
        <row r="168">
          <cell r="B168">
            <v>162</v>
          </cell>
          <cell r="C168">
            <v>10143337284</v>
          </cell>
          <cell r="D168" t="str">
            <v>Нуриева Арина</v>
          </cell>
          <cell r="E168">
            <v>40444</v>
          </cell>
          <cell r="F168" t="str">
            <v>1 СР</v>
          </cell>
          <cell r="G168" t="str">
            <v>Санкт-Петербург</v>
          </cell>
        </row>
        <row r="169">
          <cell r="B169">
            <v>163</v>
          </cell>
          <cell r="C169" t="str">
            <v>дог.</v>
          </cell>
          <cell r="D169" t="str">
            <v>Мадьярова Диана</v>
          </cell>
          <cell r="E169">
            <v>40469</v>
          </cell>
          <cell r="F169" t="str">
            <v>1 СР</v>
          </cell>
          <cell r="G169" t="str">
            <v>Санкт-Петербург</v>
          </cell>
        </row>
        <row r="170">
          <cell r="B170">
            <v>164</v>
          </cell>
          <cell r="C170">
            <v>10158708451</v>
          </cell>
          <cell r="D170" t="str">
            <v>Гладилина Милана</v>
          </cell>
          <cell r="E170">
            <v>40183</v>
          </cell>
          <cell r="F170" t="str">
            <v>1 СР</v>
          </cell>
          <cell r="G170" t="str">
            <v>Санкт-Петербург</v>
          </cell>
        </row>
        <row r="171">
          <cell r="B171">
            <v>165</v>
          </cell>
          <cell r="C171">
            <v>10144057714</v>
          </cell>
          <cell r="D171" t="str">
            <v>Пчельникова Виктория</v>
          </cell>
          <cell r="E171">
            <v>40201</v>
          </cell>
          <cell r="F171" t="str">
            <v>1 СР</v>
          </cell>
          <cell r="G171" t="str">
            <v>Санкт-Петербург</v>
          </cell>
        </row>
        <row r="172">
          <cell r="B172">
            <v>166</v>
          </cell>
          <cell r="C172">
            <v>10142058807</v>
          </cell>
          <cell r="D172" t="str">
            <v>Полякова Ульяна</v>
          </cell>
          <cell r="E172">
            <v>40331</v>
          </cell>
          <cell r="F172" t="str">
            <v>1 СР</v>
          </cell>
          <cell r="G172" t="str">
            <v>Санкт-Петербург</v>
          </cell>
        </row>
        <row r="173">
          <cell r="B173">
            <v>167</v>
          </cell>
          <cell r="C173" t="str">
            <v>10144646380</v>
          </cell>
          <cell r="D173" t="str">
            <v>Авдеева Мария</v>
          </cell>
          <cell r="E173">
            <v>40348</v>
          </cell>
          <cell r="F173" t="str">
            <v>КМС</v>
          </cell>
          <cell r="G173" t="str">
            <v>Санкт-Петербург</v>
          </cell>
        </row>
        <row r="174">
          <cell r="B174">
            <v>168</v>
          </cell>
          <cell r="C174" t="str">
            <v>10132679614</v>
          </cell>
          <cell r="D174" t="str">
            <v>Шайкина Вероника</v>
          </cell>
          <cell r="E174">
            <v>40357</v>
          </cell>
          <cell r="F174" t="str">
            <v>1 СР</v>
          </cell>
          <cell r="G174" t="str">
            <v>Санкт-Петербург</v>
          </cell>
        </row>
        <row r="175">
          <cell r="B175">
            <v>169</v>
          </cell>
          <cell r="C175" t="str">
            <v>10140508120</v>
          </cell>
          <cell r="D175" t="str">
            <v>Волобуева Валерия</v>
          </cell>
          <cell r="E175">
            <v>40294</v>
          </cell>
          <cell r="F175" t="str">
            <v>2 СР</v>
          </cell>
          <cell r="G175" t="str">
            <v>Санкт-Петербург</v>
          </cell>
        </row>
        <row r="176">
          <cell r="B176">
            <v>170</v>
          </cell>
          <cell r="C176" t="str">
            <v>10136971963</v>
          </cell>
          <cell r="D176" t="str">
            <v xml:space="preserve">Жатько Владислава </v>
          </cell>
          <cell r="E176">
            <v>39973</v>
          </cell>
          <cell r="F176" t="str">
            <v>КМС</v>
          </cell>
          <cell r="G176" t="str">
            <v>Санкт-Петербург</v>
          </cell>
        </row>
        <row r="177">
          <cell r="B177">
            <v>171</v>
          </cell>
          <cell r="C177" t="str">
            <v>10136909420</v>
          </cell>
          <cell r="D177" t="str">
            <v xml:space="preserve">Адцеева Софья </v>
          </cell>
          <cell r="E177">
            <v>40172</v>
          </cell>
          <cell r="F177" t="str">
            <v>КМС</v>
          </cell>
          <cell r="G177" t="str">
            <v>Санкт-Петербург</v>
          </cell>
        </row>
        <row r="178">
          <cell r="B178">
            <v>172</v>
          </cell>
          <cell r="C178" t="str">
            <v>10136740880</v>
          </cell>
          <cell r="D178" t="str">
            <v xml:space="preserve">Мершина Валерия </v>
          </cell>
          <cell r="E178">
            <v>40357</v>
          </cell>
          <cell r="F178" t="str">
            <v>КМС</v>
          </cell>
          <cell r="G178" t="str">
            <v>Санкт-Петербург</v>
          </cell>
        </row>
        <row r="179">
          <cell r="B179">
            <v>173</v>
          </cell>
          <cell r="C179">
            <v>10147844148</v>
          </cell>
          <cell r="D179" t="str">
            <v xml:space="preserve">Андреева Александра </v>
          </cell>
          <cell r="E179">
            <v>40623</v>
          </cell>
          <cell r="F179" t="str">
            <v>1 СР</v>
          </cell>
          <cell r="G179" t="str">
            <v>Санкт-Петербург</v>
          </cell>
        </row>
        <row r="180">
          <cell r="B180">
            <v>174</v>
          </cell>
          <cell r="C180" t="str">
            <v>10137271047</v>
          </cell>
          <cell r="D180" t="str">
            <v>Костина Ольга</v>
          </cell>
          <cell r="E180">
            <v>40018</v>
          </cell>
          <cell r="F180" t="str">
            <v>КМС</v>
          </cell>
          <cell r="G180" t="str">
            <v>Санкт-Петербург</v>
          </cell>
        </row>
        <row r="181">
          <cell r="B181">
            <v>175</v>
          </cell>
          <cell r="C181">
            <v>10130128817</v>
          </cell>
          <cell r="D181" t="str">
            <v xml:space="preserve">Алякринская София </v>
          </cell>
          <cell r="E181">
            <v>40101</v>
          </cell>
          <cell r="F181" t="str">
            <v>КМС</v>
          </cell>
          <cell r="G181" t="str">
            <v>Москва</v>
          </cell>
        </row>
        <row r="182">
          <cell r="B182">
            <v>176</v>
          </cell>
          <cell r="C182">
            <v>10083844154</v>
          </cell>
          <cell r="D182" t="str">
            <v xml:space="preserve">Смирнова Анна </v>
          </cell>
          <cell r="E182">
            <v>39353</v>
          </cell>
          <cell r="F182" t="str">
            <v>КМС</v>
          </cell>
          <cell r="G182" t="str">
            <v>Москва</v>
          </cell>
        </row>
        <row r="183">
          <cell r="B183">
            <v>177</v>
          </cell>
          <cell r="C183" t="str">
            <v>10094255385</v>
          </cell>
          <cell r="D183" t="str">
            <v>Изотова Анна</v>
          </cell>
          <cell r="E183">
            <v>39316</v>
          </cell>
          <cell r="F183" t="str">
            <v>МС</v>
          </cell>
          <cell r="G183" t="str">
            <v>Тульская область</v>
          </cell>
        </row>
        <row r="184">
          <cell r="B184">
            <v>178</v>
          </cell>
          <cell r="C184" t="str">
            <v>10116899027</v>
          </cell>
          <cell r="D184" t="str">
            <v>Юрченко Александра</v>
          </cell>
          <cell r="E184">
            <v>39346</v>
          </cell>
          <cell r="F184" t="str">
            <v>МС</v>
          </cell>
          <cell r="G184" t="str">
            <v>Тульская область</v>
          </cell>
        </row>
        <row r="185">
          <cell r="B185">
            <v>179</v>
          </cell>
          <cell r="C185" t="str">
            <v>10142595943</v>
          </cell>
          <cell r="D185" t="str">
            <v>Мишина Алена</v>
          </cell>
          <cell r="E185">
            <v>39871</v>
          </cell>
          <cell r="F185" t="str">
            <v>МС</v>
          </cell>
          <cell r="G185" t="str">
            <v>Тульская область</v>
          </cell>
        </row>
        <row r="186">
          <cell r="B186">
            <v>180</v>
          </cell>
          <cell r="C186" t="str">
            <v>10142595741</v>
          </cell>
          <cell r="D186" t="str">
            <v>Машкова Полина</v>
          </cell>
          <cell r="E186">
            <v>40163</v>
          </cell>
          <cell r="F186" t="str">
            <v>КМС</v>
          </cell>
          <cell r="G186" t="str">
            <v>Тульская область</v>
          </cell>
        </row>
        <row r="187">
          <cell r="B187">
            <v>181</v>
          </cell>
          <cell r="C187">
            <v>10119926033</v>
          </cell>
          <cell r="D187" t="str">
            <v>Боброва Мария</v>
          </cell>
          <cell r="E187">
            <v>39162</v>
          </cell>
          <cell r="F187" t="str">
            <v>КМС</v>
          </cell>
          <cell r="G187" t="str">
            <v>Тульская область</v>
          </cell>
        </row>
        <row r="188">
          <cell r="B188">
            <v>182</v>
          </cell>
          <cell r="C188">
            <v>10143149146</v>
          </cell>
          <cell r="D188" t="str">
            <v>Сибаева Снежана</v>
          </cell>
          <cell r="E188">
            <v>39402</v>
          </cell>
          <cell r="F188" t="str">
            <v>КМС</v>
          </cell>
          <cell r="G188" t="str">
            <v>Тульская область</v>
          </cell>
        </row>
        <row r="189">
          <cell r="B189">
            <v>183</v>
          </cell>
          <cell r="C189">
            <v>10130345045</v>
          </cell>
          <cell r="D189" t="str">
            <v>Соколова Софья</v>
          </cell>
          <cell r="E189">
            <v>39106</v>
          </cell>
          <cell r="F189" t="str">
            <v>КМС</v>
          </cell>
          <cell r="G189" t="str">
            <v>Тульская область</v>
          </cell>
        </row>
        <row r="190">
          <cell r="B190">
            <v>184</v>
          </cell>
          <cell r="C190" t="str">
            <v>дог.48290</v>
          </cell>
          <cell r="D190" t="str">
            <v>Минашкина Тамила</v>
          </cell>
          <cell r="E190">
            <v>39591</v>
          </cell>
          <cell r="F190" t="str">
            <v>КМС</v>
          </cell>
          <cell r="G190" t="str">
            <v>Тульская область</v>
          </cell>
        </row>
        <row r="191">
          <cell r="B191">
            <v>185</v>
          </cell>
          <cell r="C191" t="str">
            <v>10128128290</v>
          </cell>
          <cell r="D191" t="str">
            <v>Яглинская Кристина</v>
          </cell>
          <cell r="E191">
            <v>39217</v>
          </cell>
          <cell r="F191" t="str">
            <v>КМС</v>
          </cell>
          <cell r="G191" t="str">
            <v>ВК "Минск"</v>
          </cell>
        </row>
        <row r="192">
          <cell r="B192">
            <v>186</v>
          </cell>
          <cell r="C192">
            <v>10128713627</v>
          </cell>
          <cell r="D192" t="str">
            <v>Шубенок Ксения</v>
          </cell>
          <cell r="E192">
            <v>39717</v>
          </cell>
          <cell r="F192" t="str">
            <v>КМС</v>
          </cell>
          <cell r="G192" t="str">
            <v>ВК "Минск"</v>
          </cell>
        </row>
        <row r="193">
          <cell r="B193">
            <v>187</v>
          </cell>
          <cell r="C193">
            <v>10128707462</v>
          </cell>
          <cell r="D193" t="str">
            <v>Гавриленко Дарья</v>
          </cell>
          <cell r="E193">
            <v>39483</v>
          </cell>
          <cell r="F193" t="str">
            <v>КМС</v>
          </cell>
          <cell r="G193" t="str">
            <v>ВК "Минск"</v>
          </cell>
        </row>
        <row r="194">
          <cell r="B194">
            <v>188</v>
          </cell>
          <cell r="C194">
            <v>10128474561</v>
          </cell>
          <cell r="D194" t="str">
            <v>Стрига Арина</v>
          </cell>
          <cell r="E194">
            <v>40117</v>
          </cell>
          <cell r="F194" t="str">
            <v>КМС</v>
          </cell>
          <cell r="G194" t="str">
            <v>ВК "Минск"</v>
          </cell>
        </row>
        <row r="195">
          <cell r="B195">
            <v>189</v>
          </cell>
          <cell r="C195" t="str">
            <v>10148954796</v>
          </cell>
          <cell r="D195" t="str">
            <v>Баева Виктория</v>
          </cell>
          <cell r="E195">
            <v>40234</v>
          </cell>
          <cell r="F195" t="str">
            <v>КМС</v>
          </cell>
          <cell r="G195" t="str">
            <v>Ленингр.область</v>
          </cell>
        </row>
        <row r="196">
          <cell r="B196">
            <v>190</v>
          </cell>
          <cell r="C196">
            <v>10127774747</v>
          </cell>
          <cell r="D196" t="str">
            <v>Булавкина Анастасия</v>
          </cell>
          <cell r="E196">
            <v>39361</v>
          </cell>
          <cell r="F196" t="str">
            <v>КМС</v>
          </cell>
          <cell r="G196" t="str">
            <v>Московская область</v>
          </cell>
        </row>
        <row r="197">
          <cell r="B197">
            <v>191</v>
          </cell>
          <cell r="C197" t="str">
            <v>в/к</v>
          </cell>
          <cell r="D197" t="str">
            <v>Голяева Валерия</v>
          </cell>
          <cell r="E197">
            <v>37057</v>
          </cell>
          <cell r="F197" t="str">
            <v>МС</v>
          </cell>
          <cell r="G197" t="str">
            <v>Москва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20C7-1082-4947-AE98-EB99219647F3}">
  <dimension ref="A1:AE75"/>
  <sheetViews>
    <sheetView tabSelected="1" topLeftCell="A7" workbookViewId="0">
      <selection sqref="A1:XFD1048576"/>
    </sheetView>
  </sheetViews>
  <sheetFormatPr defaultColWidth="9.140625" defaultRowHeight="12.75" x14ac:dyDescent="0.2"/>
  <cols>
    <col min="1" max="2" width="6" style="88" customWidth="1"/>
    <col min="3" max="3" width="16" style="88" customWidth="1"/>
    <col min="4" max="4" width="25.5703125" style="88" customWidth="1"/>
    <col min="5" max="5" width="13.28515625" style="88" customWidth="1"/>
    <col min="6" max="6" width="10.42578125" style="88" customWidth="1"/>
    <col min="7" max="7" width="24" style="88" customWidth="1"/>
    <col min="8" max="8" width="5.7109375" style="88" customWidth="1"/>
    <col min="9" max="23" width="4.85546875" style="88" customWidth="1"/>
    <col min="24" max="24" width="11.42578125" style="90" customWidth="1"/>
    <col min="25" max="25" width="8" style="88" customWidth="1"/>
    <col min="26" max="26" width="7.42578125" style="88" customWidth="1"/>
    <col min="27" max="27" width="4.7109375" style="88" customWidth="1"/>
    <col min="28" max="28" width="9.7109375" style="88" customWidth="1"/>
    <col min="29" max="29" width="7.85546875" style="88" customWidth="1"/>
    <col min="30" max="16384" width="9.140625" style="88"/>
  </cols>
  <sheetData>
    <row r="1" spans="1:29" s="1" customFormat="1" ht="21" x14ac:dyDescent="0.2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s="1" customFormat="1" ht="4.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</row>
    <row r="3" spans="1:29" s="1" customFormat="1" ht="18" customHeight="1" x14ac:dyDescent="0.25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</row>
    <row r="4" spans="1:29" s="1" customFormat="1" ht="0.7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</row>
    <row r="5" spans="1:29" s="1" customFormat="1" ht="6.75" customHeight="1" x14ac:dyDescent="0.25">
      <c r="A5" s="108" t="s">
        <v>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1:29" s="2" customFormat="1" ht="14.25" customHeight="1" x14ac:dyDescent="0.35">
      <c r="A6" s="109" t="s">
        <v>3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</row>
    <row r="7" spans="1:29" s="1" customFormat="1" ht="18.75" customHeight="1" x14ac:dyDescent="0.25">
      <c r="A7" s="109" t="s">
        <v>4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</row>
    <row r="8" spans="1:29" s="1" customFormat="1" ht="4.5" customHeight="1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</row>
    <row r="9" spans="1:29" s="1" customFormat="1" ht="15" customHeight="1" x14ac:dyDescent="0.25">
      <c r="A9" s="109" t="s">
        <v>72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</row>
    <row r="10" spans="1:29" s="1" customFormat="1" ht="15" customHeight="1" x14ac:dyDescent="0.25">
      <c r="A10" s="110" t="s">
        <v>5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</row>
    <row r="11" spans="1:29" s="1" customFormat="1" ht="21" x14ac:dyDescent="0.25">
      <c r="A11" s="109" t="s">
        <v>6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</row>
    <row r="12" spans="1:29" s="1" customFormat="1" ht="8.25" customHeight="1" x14ac:dyDescent="0.25">
      <c r="A12" s="107" t="s">
        <v>2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</row>
    <row r="13" spans="1:29" s="11" customFormat="1" ht="17.25" x14ac:dyDescent="0.25">
      <c r="A13" s="104" t="s">
        <v>7</v>
      </c>
      <c r="B13" s="104"/>
      <c r="C13" s="104"/>
      <c r="D13" s="104"/>
      <c r="E13" s="3"/>
      <c r="F13" s="4"/>
      <c r="G13" s="4" t="s">
        <v>8</v>
      </c>
      <c r="H13" s="105">
        <v>0.6875</v>
      </c>
      <c r="I13" s="10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5"/>
      <c r="Z13" s="7"/>
      <c r="AA13" s="8"/>
      <c r="AB13" s="9"/>
      <c r="AC13" s="10" t="s">
        <v>9</v>
      </c>
    </row>
    <row r="14" spans="1:29" s="11" customFormat="1" ht="17.25" x14ac:dyDescent="0.25">
      <c r="A14" s="104" t="s">
        <v>10</v>
      </c>
      <c r="B14" s="104"/>
      <c r="C14" s="104"/>
      <c r="D14" s="104"/>
      <c r="E14" s="3"/>
      <c r="F14" s="4"/>
      <c r="G14" s="4" t="s">
        <v>11</v>
      </c>
      <c r="H14" s="105">
        <v>0.71944444444444444</v>
      </c>
      <c r="I14" s="10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5"/>
      <c r="Z14" s="7"/>
      <c r="AA14" s="8"/>
      <c r="AB14" s="9"/>
      <c r="AC14" s="12" t="s">
        <v>12</v>
      </c>
    </row>
    <row r="15" spans="1:29" s="11" customFormat="1" ht="17.25" x14ac:dyDescent="0.25">
      <c r="A15" s="94" t="s">
        <v>13</v>
      </c>
      <c r="B15" s="94"/>
      <c r="C15" s="94"/>
      <c r="D15" s="94"/>
      <c r="E15" s="94"/>
      <c r="F15" s="94"/>
      <c r="G15" s="94"/>
      <c r="H15" s="106" t="s">
        <v>14</v>
      </c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</row>
    <row r="16" spans="1:29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103" t="s">
        <v>15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</row>
    <row r="17" spans="1:31" s="11" customFormat="1" ht="17.25" x14ac:dyDescent="0.25">
      <c r="A17" s="13" t="s">
        <v>16</v>
      </c>
      <c r="B17" s="14"/>
      <c r="C17" s="14"/>
      <c r="D17" s="15"/>
      <c r="E17" s="16"/>
      <c r="F17" s="13"/>
      <c r="G17" s="15" t="s">
        <v>17</v>
      </c>
      <c r="H17" s="103" t="s">
        <v>18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</row>
    <row r="18" spans="1:31" s="11" customFormat="1" ht="17.25" x14ac:dyDescent="0.25">
      <c r="A18" s="13" t="s">
        <v>19</v>
      </c>
      <c r="B18" s="14"/>
      <c r="C18" s="14"/>
      <c r="D18" s="15"/>
      <c r="E18" s="16"/>
      <c r="F18" s="13"/>
      <c r="G18" s="15" t="s">
        <v>20</v>
      </c>
      <c r="H18" s="103" t="s">
        <v>21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</row>
    <row r="19" spans="1:31" s="11" customFormat="1" ht="17.25" x14ac:dyDescent="0.25">
      <c r="A19" s="13" t="s">
        <v>22</v>
      </c>
      <c r="B19" s="17"/>
      <c r="C19" s="17"/>
      <c r="D19" s="18"/>
      <c r="E19" s="16"/>
      <c r="F19" s="18"/>
      <c r="G19" s="19" t="s">
        <v>23</v>
      </c>
      <c r="H19" s="91" t="s">
        <v>24</v>
      </c>
      <c r="I19" s="91"/>
      <c r="J19" s="91"/>
      <c r="K19" s="91"/>
      <c r="L19" s="91"/>
      <c r="M19" s="20"/>
      <c r="N19" s="20"/>
      <c r="O19" s="20"/>
      <c r="P19" s="20"/>
      <c r="Q19" s="91"/>
      <c r="R19" s="21"/>
      <c r="S19" s="20"/>
      <c r="T19" s="20"/>
      <c r="U19" s="20"/>
      <c r="V19" s="20"/>
      <c r="W19" s="20"/>
      <c r="X19" s="22">
        <v>40</v>
      </c>
      <c r="Y19" s="20" t="s">
        <v>25</v>
      </c>
      <c r="Z19" s="23" t="s">
        <v>26</v>
      </c>
      <c r="AA19" s="24" t="s">
        <v>27</v>
      </c>
      <c r="AB19" s="25">
        <f>X19*4</f>
        <v>160</v>
      </c>
      <c r="AC19" s="21" t="s">
        <v>28</v>
      </c>
    </row>
    <row r="20" spans="1:31" s="11" customFormat="1" ht="7.5" customHeight="1" x14ac:dyDescent="0.25">
      <c r="A20" s="26"/>
      <c r="B20" s="27"/>
      <c r="C20" s="27"/>
      <c r="D20" s="26"/>
      <c r="E20" s="28"/>
      <c r="F20" s="26"/>
      <c r="G20" s="26"/>
      <c r="H20" s="26"/>
      <c r="I20" s="26"/>
      <c r="J20" s="26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30"/>
      <c r="Y20" s="29"/>
      <c r="Z20" s="31"/>
      <c r="AA20" s="32"/>
      <c r="AB20" s="26"/>
      <c r="AC20" s="26"/>
    </row>
    <row r="21" spans="1:31" s="33" customFormat="1" ht="16.899999999999999" customHeight="1" x14ac:dyDescent="0.3">
      <c r="A21" s="99" t="s">
        <v>29</v>
      </c>
      <c r="B21" s="101" t="s">
        <v>30</v>
      </c>
      <c r="C21" s="101" t="s">
        <v>31</v>
      </c>
      <c r="D21" s="101" t="s">
        <v>32</v>
      </c>
      <c r="E21" s="102" t="s">
        <v>33</v>
      </c>
      <c r="F21" s="101" t="s">
        <v>34</v>
      </c>
      <c r="G21" s="101" t="s">
        <v>35</v>
      </c>
      <c r="H21" s="96" t="s">
        <v>36</v>
      </c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100" t="s">
        <v>37</v>
      </c>
      <c r="Y21" s="97" t="s">
        <v>38</v>
      </c>
      <c r="Z21" s="97"/>
      <c r="AA21" s="98" t="s">
        <v>39</v>
      </c>
      <c r="AB21" s="99" t="s">
        <v>40</v>
      </c>
      <c r="AC21" s="99" t="s">
        <v>41</v>
      </c>
    </row>
    <row r="22" spans="1:31" s="33" customFormat="1" ht="34.5" x14ac:dyDescent="0.3">
      <c r="A22" s="99"/>
      <c r="B22" s="101"/>
      <c r="C22" s="101"/>
      <c r="D22" s="101"/>
      <c r="E22" s="102"/>
      <c r="F22" s="101"/>
      <c r="G22" s="101"/>
      <c r="H22" s="93">
        <v>1</v>
      </c>
      <c r="I22" s="93">
        <v>2</v>
      </c>
      <c r="J22" s="93">
        <v>3</v>
      </c>
      <c r="K22" s="93">
        <v>4</v>
      </c>
      <c r="L22" s="93">
        <v>5</v>
      </c>
      <c r="M22" s="93">
        <v>6</v>
      </c>
      <c r="N22" s="93">
        <v>7</v>
      </c>
      <c r="O22" s="93">
        <v>8</v>
      </c>
      <c r="P22" s="93">
        <v>9</v>
      </c>
      <c r="Q22" s="93">
        <v>10</v>
      </c>
      <c r="R22" s="93">
        <v>11</v>
      </c>
      <c r="S22" s="93">
        <v>12</v>
      </c>
      <c r="T22" s="93">
        <v>13</v>
      </c>
      <c r="U22" s="93">
        <v>14</v>
      </c>
      <c r="V22" s="93">
        <v>15</v>
      </c>
      <c r="W22" s="93">
        <v>16</v>
      </c>
      <c r="X22" s="100"/>
      <c r="Y22" s="34" t="s">
        <v>42</v>
      </c>
      <c r="Z22" s="34" t="s">
        <v>43</v>
      </c>
      <c r="AA22" s="98"/>
      <c r="AB22" s="99"/>
      <c r="AC22" s="99"/>
    </row>
    <row r="23" spans="1:31" s="11" customFormat="1" ht="16.5" customHeight="1" x14ac:dyDescent="0.25">
      <c r="A23" s="35">
        <v>1</v>
      </c>
      <c r="B23" s="36">
        <v>21</v>
      </c>
      <c r="C23" s="37" t="str">
        <f>VLOOKUP(B23,'[1]список общий'!$B$3:$L$266,2)</f>
        <v>10114021561</v>
      </c>
      <c r="D23" s="38" t="str">
        <f>VLOOKUP(B23,'[1]список общий'!$B$3:$L$266,3)</f>
        <v xml:space="preserve">Болдырев Матвей </v>
      </c>
      <c r="E23" s="39">
        <f>VLOOKUP(B23,'[1]список общий'!$B$3:$L$266,4)</f>
        <v>39320</v>
      </c>
      <c r="F23" s="37" t="str">
        <f>VLOOKUP(B23,'[1]список общий'!$B$3:$L$266,5)</f>
        <v>КМС</v>
      </c>
      <c r="G23" s="37" t="str">
        <f>VLOOKUP(B23,'[1]список общий'!$B$3:$L$266,6)</f>
        <v>Санкт-Петербург</v>
      </c>
      <c r="H23" s="40"/>
      <c r="I23" s="40" t="s">
        <v>44</v>
      </c>
      <c r="J23" s="40" t="s">
        <v>44</v>
      </c>
      <c r="K23" s="40"/>
      <c r="L23" s="40"/>
      <c r="M23" s="40" t="s">
        <v>45</v>
      </c>
      <c r="N23" s="40"/>
      <c r="O23" s="40"/>
      <c r="P23" s="40" t="s">
        <v>46</v>
      </c>
      <c r="Q23" s="40"/>
      <c r="R23" s="40"/>
      <c r="S23" s="40"/>
      <c r="T23" s="40" t="s">
        <v>46</v>
      </c>
      <c r="U23" s="40"/>
      <c r="V23" s="40" t="s">
        <v>46</v>
      </c>
      <c r="W23" s="40"/>
      <c r="X23" s="41">
        <v>8</v>
      </c>
      <c r="Y23" s="42">
        <v>20</v>
      </c>
      <c r="Z23" s="42"/>
      <c r="AA23" s="43">
        <f t="shared" ref="AA23:AA46" si="0">H23+I23+J23+K23+L23+M23+N23+O23+P23+Q23+R23+S23+T23+U23+V23+W23+Y23-Z23</f>
        <v>41</v>
      </c>
      <c r="AB23" s="44" t="s">
        <v>47</v>
      </c>
      <c r="AC23" s="35"/>
      <c r="AE23" s="45">
        <v>1</v>
      </c>
    </row>
    <row r="24" spans="1:31" s="11" customFormat="1" ht="16.5" customHeight="1" x14ac:dyDescent="0.25">
      <c r="A24" s="35">
        <v>2</v>
      </c>
      <c r="B24" s="36">
        <v>4</v>
      </c>
      <c r="C24" s="37" t="str">
        <f>VLOOKUP(B24,'[1]список общий'!$B$3:$L$266,2)</f>
        <v>10090937177</v>
      </c>
      <c r="D24" s="38" t="str">
        <f>VLOOKUP(B24,'[1]список общий'!$B$3:$L$266,3)</f>
        <v xml:space="preserve">Постарнак Михаил </v>
      </c>
      <c r="E24" s="39">
        <f>VLOOKUP(B24,'[1]список общий'!$B$3:$L$266,4)</f>
        <v>38212</v>
      </c>
      <c r="F24" s="37" t="str">
        <f>VLOOKUP(B24,'[1]список общий'!$B$3:$L$266,5)</f>
        <v>МСМК</v>
      </c>
      <c r="G24" s="37" t="str">
        <f>VLOOKUP(B24,'[1]список общий'!$B$3:$L$266,6)</f>
        <v>Санкт-Петербург</v>
      </c>
      <c r="H24" s="40" t="s">
        <v>46</v>
      </c>
      <c r="I24" s="40"/>
      <c r="J24" s="40"/>
      <c r="K24" s="40"/>
      <c r="L24" s="40" t="s">
        <v>44</v>
      </c>
      <c r="M24" s="40"/>
      <c r="N24" s="40" t="s">
        <v>45</v>
      </c>
      <c r="O24" s="40"/>
      <c r="P24" s="40"/>
      <c r="Q24" s="40"/>
      <c r="R24" s="40"/>
      <c r="S24" s="40" t="s">
        <v>48</v>
      </c>
      <c r="T24" s="40"/>
      <c r="U24" s="40"/>
      <c r="V24" s="40" t="s">
        <v>45</v>
      </c>
      <c r="W24" s="40"/>
      <c r="X24" s="41">
        <v>10</v>
      </c>
      <c r="Y24" s="42">
        <v>20</v>
      </c>
      <c r="Z24" s="42"/>
      <c r="AA24" s="43">
        <f t="shared" si="0"/>
        <v>36</v>
      </c>
      <c r="AB24" s="44" t="s">
        <v>47</v>
      </c>
      <c r="AC24" s="35"/>
      <c r="AE24" s="45">
        <v>2</v>
      </c>
    </row>
    <row r="25" spans="1:31" s="11" customFormat="1" ht="17.25" customHeight="1" x14ac:dyDescent="0.25">
      <c r="A25" s="35">
        <v>3</v>
      </c>
      <c r="B25" s="36">
        <v>3</v>
      </c>
      <c r="C25" s="37" t="str">
        <f>VLOOKUP(B25,'[1]список общий'!$B$3:$L$266,2)</f>
        <v>10065490946</v>
      </c>
      <c r="D25" s="38" t="str">
        <f>VLOOKUP(B25,'[1]список общий'!$B$3:$L$266,3)</f>
        <v xml:space="preserve">Крючков Марк </v>
      </c>
      <c r="E25" s="39">
        <f>VLOOKUP(B25,'[1]список общий'!$B$3:$L$266,4)</f>
        <v>37676</v>
      </c>
      <c r="F25" s="37" t="str">
        <f>VLOOKUP(B25,'[1]список общий'!$B$3:$L$266,5)</f>
        <v>МСМК</v>
      </c>
      <c r="G25" s="37" t="str">
        <f>VLOOKUP(B25,'[1]список общий'!$B$3:$L$266,6)</f>
        <v>Санкт-Петербург</v>
      </c>
      <c r="H25" s="44"/>
      <c r="I25" s="44"/>
      <c r="J25" s="44"/>
      <c r="K25" s="44"/>
      <c r="L25" s="44"/>
      <c r="M25" s="44">
        <v>3</v>
      </c>
      <c r="N25" s="44"/>
      <c r="O25" s="44"/>
      <c r="P25" s="44">
        <v>1</v>
      </c>
      <c r="Q25" s="44"/>
      <c r="R25" s="40"/>
      <c r="S25" s="40"/>
      <c r="T25" s="40" t="s">
        <v>49</v>
      </c>
      <c r="U25" s="40"/>
      <c r="V25" s="40" t="s">
        <v>44</v>
      </c>
      <c r="W25" s="40"/>
      <c r="X25" s="41">
        <v>11</v>
      </c>
      <c r="Y25" s="42">
        <v>20</v>
      </c>
      <c r="Z25" s="42"/>
      <c r="AA25" s="43">
        <f t="shared" si="0"/>
        <v>30</v>
      </c>
      <c r="AB25" s="44" t="s">
        <v>47</v>
      </c>
      <c r="AC25" s="35"/>
      <c r="AE25" s="45">
        <v>3</v>
      </c>
    </row>
    <row r="26" spans="1:31" s="11" customFormat="1" ht="16.5" customHeight="1" x14ac:dyDescent="0.25">
      <c r="A26" s="35">
        <v>4</v>
      </c>
      <c r="B26" s="36">
        <v>1</v>
      </c>
      <c r="C26" s="37" t="str">
        <f>VLOOKUP(B26,'[1]список общий'!$B$3:$L$266,2)</f>
        <v>10090936672</v>
      </c>
      <c r="D26" s="38" t="str">
        <f>VLOOKUP(B26,'[1]список общий'!$B$3:$L$266,3)</f>
        <v xml:space="preserve">Савекин Илья </v>
      </c>
      <c r="E26" s="39">
        <f>VLOOKUP(B26,'[1]список общий'!$B$3:$L$266,4)</f>
        <v>38489</v>
      </c>
      <c r="F26" s="37" t="str">
        <f>VLOOKUP(B26,'[1]список общий'!$B$3:$L$266,5)</f>
        <v>МСМК</v>
      </c>
      <c r="G26" s="37" t="str">
        <f>VLOOKUP(B26,'[1]список общий'!$B$3:$L$266,6)</f>
        <v>Санкт-Петербург</v>
      </c>
      <c r="H26" s="40"/>
      <c r="I26" s="40"/>
      <c r="J26" s="40"/>
      <c r="K26" s="40"/>
      <c r="L26" s="40"/>
      <c r="M26" s="40"/>
      <c r="N26" s="40" t="s">
        <v>44</v>
      </c>
      <c r="O26" s="40"/>
      <c r="P26" s="40"/>
      <c r="Q26" s="40" t="s">
        <v>44</v>
      </c>
      <c r="R26" s="40" t="s">
        <v>49</v>
      </c>
      <c r="S26" s="40" t="s">
        <v>46</v>
      </c>
      <c r="T26" s="40"/>
      <c r="U26" s="40" t="s">
        <v>45</v>
      </c>
      <c r="V26" s="40"/>
      <c r="W26" s="40" t="s">
        <v>50</v>
      </c>
      <c r="X26" s="41">
        <v>1</v>
      </c>
      <c r="Y26" s="42"/>
      <c r="Z26" s="42"/>
      <c r="AA26" s="43">
        <f t="shared" si="0"/>
        <v>26</v>
      </c>
      <c r="AB26" s="44" t="s">
        <v>47</v>
      </c>
      <c r="AC26" s="35"/>
      <c r="AE26" s="45">
        <v>4</v>
      </c>
    </row>
    <row r="27" spans="1:31" s="11" customFormat="1" ht="16.5" customHeight="1" x14ac:dyDescent="0.25">
      <c r="A27" s="35">
        <v>5</v>
      </c>
      <c r="B27" s="36">
        <v>29</v>
      </c>
      <c r="C27" s="37" t="str">
        <f>VLOOKUP(B27,'[1]список общий'!$B$3:$L$266,2)</f>
        <v>10014630008</v>
      </c>
      <c r="D27" s="38" t="str">
        <f>VLOOKUP(B27,'[1]список общий'!$B$3:$L$266,3)</f>
        <v>Новиков Савва</v>
      </c>
      <c r="E27" s="39">
        <f>VLOOKUP(B27,'[1]список общий'!$B$3:$L$266,4)</f>
        <v>36368</v>
      </c>
      <c r="F27" s="37" t="str">
        <f>VLOOKUP(B27,'[1]список общий'!$B$3:$L$266,5)</f>
        <v>МС</v>
      </c>
      <c r="G27" s="37" t="str">
        <f>VLOOKUP(B27,'[1]список общий'!$B$3:$L$266,6)</f>
        <v>Москва</v>
      </c>
      <c r="H27" s="40"/>
      <c r="I27" s="40"/>
      <c r="J27" s="40" t="s">
        <v>45</v>
      </c>
      <c r="K27" s="40" t="s">
        <v>49</v>
      </c>
      <c r="L27" s="40" t="s">
        <v>46</v>
      </c>
      <c r="M27" s="40"/>
      <c r="N27" s="40"/>
      <c r="O27" s="40" t="s">
        <v>44</v>
      </c>
      <c r="P27" s="40" t="s">
        <v>45</v>
      </c>
      <c r="Q27" s="40"/>
      <c r="R27" s="40"/>
      <c r="S27" s="40"/>
      <c r="T27" s="40" t="s">
        <v>44</v>
      </c>
      <c r="U27" s="40" t="s">
        <v>44</v>
      </c>
      <c r="V27" s="40"/>
      <c r="W27" s="40" t="s">
        <v>45</v>
      </c>
      <c r="X27" s="41">
        <v>4</v>
      </c>
      <c r="Y27" s="42"/>
      <c r="Z27" s="42"/>
      <c r="AA27" s="43">
        <f t="shared" si="0"/>
        <v>25</v>
      </c>
      <c r="AB27" s="44" t="s">
        <v>47</v>
      </c>
      <c r="AC27" s="35"/>
      <c r="AE27" s="45">
        <v>5</v>
      </c>
    </row>
    <row r="28" spans="1:31" s="11" customFormat="1" ht="16.5" customHeight="1" x14ac:dyDescent="0.25">
      <c r="A28" s="35">
        <v>6</v>
      </c>
      <c r="B28" s="36">
        <v>5</v>
      </c>
      <c r="C28" s="37" t="str">
        <f>VLOOKUP(B28,'[1]список общий'!$B$3:$L$266,2)</f>
        <v>10097338672</v>
      </c>
      <c r="D28" s="38" t="str">
        <f>VLOOKUP(B28,'[1]список общий'!$B$3:$L$266,3)</f>
        <v>Казаков Даниил</v>
      </c>
      <c r="E28" s="39">
        <f>VLOOKUP(B28,'[1]список общий'!$B$3:$L$266,4)</f>
        <v>38360</v>
      </c>
      <c r="F28" s="37" t="str">
        <f>VLOOKUP(B28,'[1]список общий'!$B$3:$L$266,5)</f>
        <v>МС</v>
      </c>
      <c r="G28" s="37" t="str">
        <f>VLOOKUP(B28,'[1]список общий'!$B$3:$L$266,6)</f>
        <v>Санкт-Петербург</v>
      </c>
      <c r="H28" s="44">
        <v>2</v>
      </c>
      <c r="I28" s="46"/>
      <c r="J28" s="44"/>
      <c r="K28" s="44"/>
      <c r="L28" s="44"/>
      <c r="M28" s="44">
        <v>5</v>
      </c>
      <c r="N28" s="44"/>
      <c r="O28" s="44"/>
      <c r="P28" s="44">
        <v>5</v>
      </c>
      <c r="Q28" s="44">
        <v>2</v>
      </c>
      <c r="R28" s="44"/>
      <c r="S28" s="44"/>
      <c r="T28" s="44"/>
      <c r="U28" s="44">
        <v>3</v>
      </c>
      <c r="V28" s="44"/>
      <c r="W28" s="44">
        <v>6</v>
      </c>
      <c r="X28" s="41">
        <v>2</v>
      </c>
      <c r="Y28" s="42"/>
      <c r="Z28" s="42"/>
      <c r="AA28" s="43">
        <f t="shared" si="0"/>
        <v>23</v>
      </c>
      <c r="AB28" s="44" t="s">
        <v>47</v>
      </c>
      <c r="AC28" s="35"/>
      <c r="AE28" s="45">
        <v>6</v>
      </c>
    </row>
    <row r="29" spans="1:31" s="11" customFormat="1" ht="16.5" customHeight="1" x14ac:dyDescent="0.25">
      <c r="A29" s="35">
        <v>7</v>
      </c>
      <c r="B29" s="36">
        <v>8</v>
      </c>
      <c r="C29" s="37" t="str">
        <f>VLOOKUP(B29,'[1]список общий'!$B$3:$L$266,2)</f>
        <v>10065490643</v>
      </c>
      <c r="D29" s="38" t="str">
        <f>VLOOKUP(B29,'[1]список общий'!$B$3:$L$266,3)</f>
        <v xml:space="preserve">Зараковский Даниил </v>
      </c>
      <c r="E29" s="39">
        <f>VLOOKUP(B29,'[1]список общий'!$B$3:$L$266,4)</f>
        <v>38183</v>
      </c>
      <c r="F29" s="37" t="str">
        <f>VLOOKUP(B29,'[1]список общий'!$B$3:$L$266,5)</f>
        <v>МСМК</v>
      </c>
      <c r="G29" s="37" t="str">
        <f>VLOOKUP(B29,'[1]список общий'!$B$3:$L$266,6)</f>
        <v>Санкт-Петербург</v>
      </c>
      <c r="H29" s="40" t="s">
        <v>49</v>
      </c>
      <c r="I29" s="40"/>
      <c r="J29" s="40" t="s">
        <v>46</v>
      </c>
      <c r="K29" s="40" t="s">
        <v>45</v>
      </c>
      <c r="L29" s="40" t="s">
        <v>45</v>
      </c>
      <c r="M29" s="40"/>
      <c r="N29" s="40"/>
      <c r="O29" s="40"/>
      <c r="P29" s="40"/>
      <c r="Q29" s="40" t="s">
        <v>46</v>
      </c>
      <c r="R29" s="40"/>
      <c r="S29" s="40" t="s">
        <v>45</v>
      </c>
      <c r="T29" s="40"/>
      <c r="U29" s="40"/>
      <c r="V29" s="40"/>
      <c r="W29" s="40"/>
      <c r="X29" s="41">
        <v>12</v>
      </c>
      <c r="Y29" s="42"/>
      <c r="Z29" s="42"/>
      <c r="AA29" s="43">
        <f t="shared" si="0"/>
        <v>13</v>
      </c>
      <c r="AB29" s="44" t="s">
        <v>51</v>
      </c>
      <c r="AC29" s="35"/>
      <c r="AE29" s="45">
        <v>7</v>
      </c>
    </row>
    <row r="30" spans="1:31" s="11" customFormat="1" ht="16.5" customHeight="1" x14ac:dyDescent="0.25">
      <c r="A30" s="35">
        <v>8</v>
      </c>
      <c r="B30" s="36">
        <v>2</v>
      </c>
      <c r="C30" s="37" t="str">
        <f>VLOOKUP(B30,'[1]список общий'!$B$3:$L$266,2)</f>
        <v>10065490441</v>
      </c>
      <c r="D30" s="38" t="str">
        <f>VLOOKUP(B30,'[1]список общий'!$B$3:$L$266,3)</f>
        <v xml:space="preserve">Скорняков Григорий </v>
      </c>
      <c r="E30" s="39">
        <f>VLOOKUP(B30,'[1]список общий'!$B$3:$L$266,4)</f>
        <v>38304</v>
      </c>
      <c r="F30" s="37" t="str">
        <f>VLOOKUP(B30,'[1]список общий'!$B$3:$L$266,5)</f>
        <v>МСМК</v>
      </c>
      <c r="G30" s="37" t="str">
        <f>VLOOKUP(B30,'[1]список общий'!$B$3:$L$266,6)</f>
        <v>Санкт-Петербург</v>
      </c>
      <c r="H30" s="40"/>
      <c r="I30" s="40"/>
      <c r="J30" s="40" t="s">
        <v>49</v>
      </c>
      <c r="K30" s="40"/>
      <c r="L30" s="40"/>
      <c r="M30" s="40"/>
      <c r="N30" s="40"/>
      <c r="O30" s="40"/>
      <c r="P30" s="40"/>
      <c r="Q30" s="40"/>
      <c r="R30" s="40" t="s">
        <v>44</v>
      </c>
      <c r="S30" s="40" t="s">
        <v>44</v>
      </c>
      <c r="T30" s="40"/>
      <c r="U30" s="40"/>
      <c r="V30" s="40"/>
      <c r="W30" s="40"/>
      <c r="X30" s="41">
        <v>15</v>
      </c>
      <c r="Y30" s="42"/>
      <c r="Z30" s="42"/>
      <c r="AA30" s="43">
        <f t="shared" si="0"/>
        <v>11</v>
      </c>
      <c r="AB30" s="44" t="s">
        <v>51</v>
      </c>
      <c r="AC30" s="35"/>
      <c r="AE30" s="45">
        <v>8</v>
      </c>
    </row>
    <row r="31" spans="1:31" s="11" customFormat="1" ht="16.5" customHeight="1" x14ac:dyDescent="0.25">
      <c r="A31" s="35">
        <v>9</v>
      </c>
      <c r="B31" s="36">
        <v>20</v>
      </c>
      <c r="C31" s="37" t="str">
        <f>VLOOKUP(B31,'[1]список общий'!$B$3:$L$266,2)</f>
        <v>10111625257</v>
      </c>
      <c r="D31" s="38" t="str">
        <f>VLOOKUP(B31,'[1]список общий'!$B$3:$L$266,3)</f>
        <v xml:space="preserve">Попов Марк </v>
      </c>
      <c r="E31" s="39">
        <f>VLOOKUP(B31,'[1]список общий'!$B$3:$L$266,4)</f>
        <v>39219</v>
      </c>
      <c r="F31" s="37" t="str">
        <f>VLOOKUP(B31,'[1]список общий'!$B$3:$L$266,5)</f>
        <v>МС</v>
      </c>
      <c r="G31" s="37" t="str">
        <f>VLOOKUP(B31,'[1]список общий'!$B$3:$L$266,6)</f>
        <v>Санкт-Петербург</v>
      </c>
      <c r="H31" s="40"/>
      <c r="I31" s="40"/>
      <c r="J31" s="40"/>
      <c r="K31" s="40"/>
      <c r="L31" s="40"/>
      <c r="M31" s="40"/>
      <c r="N31" s="40"/>
      <c r="O31" s="40" t="s">
        <v>46</v>
      </c>
      <c r="P31" s="40"/>
      <c r="Q31" s="40" t="s">
        <v>49</v>
      </c>
      <c r="R31" s="40" t="s">
        <v>46</v>
      </c>
      <c r="S31" s="40"/>
      <c r="T31" s="40" t="s">
        <v>45</v>
      </c>
      <c r="U31" s="40"/>
      <c r="V31" s="40"/>
      <c r="W31" s="40"/>
      <c r="X31" s="41">
        <v>7</v>
      </c>
      <c r="Y31" s="42"/>
      <c r="Z31" s="42"/>
      <c r="AA31" s="43">
        <f t="shared" si="0"/>
        <v>9</v>
      </c>
      <c r="AB31" s="44" t="s">
        <v>51</v>
      </c>
      <c r="AC31" s="35"/>
      <c r="AE31" s="45">
        <v>9</v>
      </c>
    </row>
    <row r="32" spans="1:31" s="11" customFormat="1" ht="16.5" customHeight="1" x14ac:dyDescent="0.25">
      <c r="A32" s="35">
        <v>10</v>
      </c>
      <c r="B32" s="36">
        <v>17</v>
      </c>
      <c r="C32" s="37" t="str">
        <f>VLOOKUP(B32,'[1]список общий'!$B$3:$L$266,2)</f>
        <v>10109160649</v>
      </c>
      <c r="D32" s="38" t="str">
        <f>VLOOKUP(B32,'[1]список общий'!$B$3:$L$266,3)</f>
        <v>Созинов Владислав</v>
      </c>
      <c r="E32" s="39">
        <f>VLOOKUP(B32,'[1]список общий'!$B$3:$L$266,4)</f>
        <v>38970</v>
      </c>
      <c r="F32" s="37" t="str">
        <f>VLOOKUP(B32,'[1]список общий'!$B$3:$L$266,5)</f>
        <v>МС</v>
      </c>
      <c r="G32" s="37" t="str">
        <f>VLOOKUP(B32,'[1]список общий'!$B$3:$L$266,6)</f>
        <v>Санкт-Петербург</v>
      </c>
      <c r="H32" s="40"/>
      <c r="I32" s="40" t="s">
        <v>46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 t="s">
        <v>48</v>
      </c>
      <c r="X32" s="41">
        <v>3</v>
      </c>
      <c r="Y32" s="42"/>
      <c r="Z32" s="42"/>
      <c r="AA32" s="43">
        <f t="shared" si="0"/>
        <v>7</v>
      </c>
      <c r="AB32" s="44" t="s">
        <v>51</v>
      </c>
      <c r="AC32" s="35"/>
      <c r="AE32" s="45">
        <v>10</v>
      </c>
    </row>
    <row r="33" spans="1:31" s="11" customFormat="1" ht="16.5" customHeight="1" x14ac:dyDescent="0.25">
      <c r="A33" s="35">
        <v>11</v>
      </c>
      <c r="B33" s="36">
        <v>18</v>
      </c>
      <c r="C33" s="37" t="str">
        <f>VLOOKUP(B33,'[1]список общий'!$B$3:$L$266,2)</f>
        <v>10120261287</v>
      </c>
      <c r="D33" s="38" t="str">
        <f>VLOOKUP(B33,'[1]список общий'!$B$3:$L$266,3)</f>
        <v xml:space="preserve">Просандеев Ярослав </v>
      </c>
      <c r="E33" s="39">
        <f>VLOOKUP(B33,'[1]список общий'!$B$3:$L$266,4)</f>
        <v>39151</v>
      </c>
      <c r="F33" s="37" t="str">
        <f>VLOOKUP(B33,'[1]список общий'!$B$3:$L$266,5)</f>
        <v>МС</v>
      </c>
      <c r="G33" s="37" t="str">
        <f>VLOOKUP(B33,'[1]список общий'!$B$3:$L$266,6)</f>
        <v>Санкт-Петербург</v>
      </c>
      <c r="H33" s="40"/>
      <c r="I33" s="40"/>
      <c r="J33" s="40"/>
      <c r="K33" s="40"/>
      <c r="L33" s="40" t="s">
        <v>49</v>
      </c>
      <c r="M33" s="40"/>
      <c r="N33" s="40" t="s">
        <v>46</v>
      </c>
      <c r="O33" s="40" t="s">
        <v>49</v>
      </c>
      <c r="P33" s="40"/>
      <c r="Q33" s="40"/>
      <c r="R33" s="40"/>
      <c r="S33" s="40"/>
      <c r="T33" s="40"/>
      <c r="U33" s="40" t="s">
        <v>49</v>
      </c>
      <c r="V33" s="40"/>
      <c r="W33" s="40"/>
      <c r="X33" s="41">
        <v>19</v>
      </c>
      <c r="Y33" s="42"/>
      <c r="Z33" s="42"/>
      <c r="AA33" s="43">
        <f t="shared" si="0"/>
        <v>6</v>
      </c>
      <c r="AB33" s="44" t="s">
        <v>51</v>
      </c>
      <c r="AC33" s="35"/>
      <c r="AE33" s="45">
        <v>11</v>
      </c>
    </row>
    <row r="34" spans="1:31" s="11" customFormat="1" ht="17.25" customHeight="1" x14ac:dyDescent="0.25">
      <c r="A34" s="35">
        <v>12</v>
      </c>
      <c r="B34" s="47">
        <v>12</v>
      </c>
      <c r="C34" s="48" t="str">
        <f>VLOOKUP(B34,'[1]список общий'!$B$3:$L$266,2)</f>
        <v>10079259993</v>
      </c>
      <c r="D34" s="49" t="str">
        <f>VLOOKUP(B34,'[1]список общий'!$B$3:$L$266,3)</f>
        <v xml:space="preserve">Гончаров Владимир </v>
      </c>
      <c r="E34" s="50">
        <f>VLOOKUP(B34,'[1]список общий'!$B$3:$L$266,4)</f>
        <v>38576</v>
      </c>
      <c r="F34" s="48" t="str">
        <f>VLOOKUP(B34,'[1]список общий'!$B$3:$L$266,5)</f>
        <v>МС</v>
      </c>
      <c r="G34" s="48" t="str">
        <f>VLOOKUP(B34,'[1]список общий'!$B$3:$L$266,6)</f>
        <v>Санкт-Петербург</v>
      </c>
      <c r="H34" s="51" t="s">
        <v>44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41">
        <v>5</v>
      </c>
      <c r="Y34" s="42"/>
      <c r="Z34" s="42"/>
      <c r="AA34" s="43">
        <f t="shared" si="0"/>
        <v>5</v>
      </c>
      <c r="AB34" s="44" t="s">
        <v>51</v>
      </c>
      <c r="AC34" s="35"/>
      <c r="AE34" s="45">
        <v>17</v>
      </c>
    </row>
    <row r="35" spans="1:31" s="11" customFormat="1" ht="16.5" customHeight="1" x14ac:dyDescent="0.25">
      <c r="A35" s="35">
        <v>13</v>
      </c>
      <c r="B35" s="47">
        <v>6</v>
      </c>
      <c r="C35" s="48">
        <f>VLOOKUP(B35,'[1]список общий'!$B$3:$L$266,2)</f>
        <v>10034952922</v>
      </c>
      <c r="D35" s="49" t="str">
        <f>VLOOKUP(B35,'[1]список общий'!$B$3:$L$266,3)</f>
        <v xml:space="preserve">Берсенев Никита </v>
      </c>
      <c r="E35" s="50">
        <f>VLOOKUP(B35,'[1]список общий'!$B$3:$L$266,4)</f>
        <v>36610</v>
      </c>
      <c r="F35" s="48" t="str">
        <f>VLOOKUP(B35,'[1]список общий'!$B$3:$L$266,5)</f>
        <v>МСМК</v>
      </c>
      <c r="G35" s="48" t="str">
        <f>VLOOKUP(B35,'[1]список общий'!$B$3:$L$266,6)</f>
        <v>Санкт-Петербург</v>
      </c>
      <c r="H35" s="51"/>
      <c r="I35" s="51"/>
      <c r="J35" s="51"/>
      <c r="K35" s="51" t="s">
        <v>44</v>
      </c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41">
        <v>14</v>
      </c>
      <c r="Y35" s="42"/>
      <c r="Z35" s="42"/>
      <c r="AA35" s="43">
        <f t="shared" si="0"/>
        <v>5</v>
      </c>
      <c r="AB35" s="44"/>
      <c r="AC35" s="35"/>
      <c r="AE35" s="45">
        <v>12</v>
      </c>
    </row>
    <row r="36" spans="1:31" s="11" customFormat="1" ht="16.5" customHeight="1" x14ac:dyDescent="0.25">
      <c r="A36" s="35"/>
      <c r="B36" s="47">
        <v>41</v>
      </c>
      <c r="C36" s="48">
        <f>VLOOKUP(B36,'[1]список общий'!$B$3:$L$266,2)</f>
        <v>10085150119</v>
      </c>
      <c r="D36" s="49" t="str">
        <f>VLOOKUP(B36,'[1]список общий'!$B$3:$L$266,3)</f>
        <v>Гуцко Кирилл</v>
      </c>
      <c r="E36" s="50">
        <f>VLOOKUP(B36,'[1]список общий'!$B$3:$L$266,4)</f>
        <v>38395</v>
      </c>
      <c r="F36" s="48" t="str">
        <f>VLOOKUP(B36,'[1]список общий'!$B$3:$L$266,5)</f>
        <v>МС</v>
      </c>
      <c r="G36" s="48" t="str">
        <f>VLOOKUP(B36,'[1]список общий'!$B$3:$L$266,6)</f>
        <v>ВК "Минск"</v>
      </c>
      <c r="H36" s="51"/>
      <c r="I36" s="51"/>
      <c r="J36" s="51"/>
      <c r="K36" s="51" t="s">
        <v>46</v>
      </c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41">
        <v>16</v>
      </c>
      <c r="Y36" s="42"/>
      <c r="Z36" s="42"/>
      <c r="AA36" s="43">
        <f t="shared" si="0"/>
        <v>3</v>
      </c>
      <c r="AB36" s="44"/>
      <c r="AC36" s="35"/>
      <c r="AE36" s="45">
        <v>18</v>
      </c>
    </row>
    <row r="37" spans="1:31" s="11" customFormat="1" ht="16.5" customHeight="1" x14ac:dyDescent="0.25">
      <c r="A37" s="35">
        <v>14</v>
      </c>
      <c r="B37" s="47">
        <v>7</v>
      </c>
      <c r="C37" s="48" t="str">
        <f>VLOOKUP(B37,'[1]список общий'!$B$3:$L$266,2)</f>
        <v>10036018912</v>
      </c>
      <c r="D37" s="49" t="str">
        <f>VLOOKUP(B37,'[1]список общий'!$B$3:$L$266,3)</f>
        <v xml:space="preserve">Шичкин Влас </v>
      </c>
      <c r="E37" s="50">
        <f>VLOOKUP(B37,'[1]список общий'!$B$3:$L$266,4)</f>
        <v>37281</v>
      </c>
      <c r="F37" s="48" t="str">
        <f>VLOOKUP(B37,'[1]список общий'!$B$3:$L$266,5)</f>
        <v>МСМК</v>
      </c>
      <c r="G37" s="48" t="str">
        <f>VLOOKUP(B37,'[1]список общий'!$B$3:$L$266,6)</f>
        <v>Санкт-Петербург</v>
      </c>
      <c r="H37" s="51"/>
      <c r="I37" s="51"/>
      <c r="J37" s="51"/>
      <c r="K37" s="51"/>
      <c r="L37" s="51"/>
      <c r="M37" s="51"/>
      <c r="N37" s="51" t="s">
        <v>49</v>
      </c>
      <c r="O37" s="51"/>
      <c r="P37" s="51"/>
      <c r="Q37" s="51"/>
      <c r="R37" s="51"/>
      <c r="S37" s="51"/>
      <c r="T37" s="51"/>
      <c r="U37" s="51"/>
      <c r="V37" s="51" t="s">
        <v>49</v>
      </c>
      <c r="W37" s="51"/>
      <c r="X37" s="41">
        <v>6</v>
      </c>
      <c r="Y37" s="42"/>
      <c r="Z37" s="42"/>
      <c r="AA37" s="43">
        <f t="shared" si="0"/>
        <v>2</v>
      </c>
      <c r="AB37" s="44"/>
      <c r="AC37" s="35"/>
      <c r="AE37" s="45">
        <v>20</v>
      </c>
    </row>
    <row r="38" spans="1:31" s="11" customFormat="1" ht="16.5" customHeight="1" x14ac:dyDescent="0.25">
      <c r="A38" s="35"/>
      <c r="B38" s="47">
        <v>39</v>
      </c>
      <c r="C38" s="48">
        <f>VLOOKUP(B38,'[1]список общий'!$B$3:$L$266,2)</f>
        <v>10009166682</v>
      </c>
      <c r="D38" s="49" t="str">
        <f>VLOOKUP(B38,'[1]список общий'!$B$3:$L$266,3)</f>
        <v>Королек Евгений</v>
      </c>
      <c r="E38" s="50">
        <f>VLOOKUP(B38,'[1]список общий'!$B$3:$L$266,4)</f>
        <v>35225</v>
      </c>
      <c r="F38" s="48" t="str">
        <f>VLOOKUP(B38,'[1]список общий'!$B$3:$L$266,5)</f>
        <v>МСМК</v>
      </c>
      <c r="G38" s="48" t="str">
        <f>VLOOKUP(B38,'[1]список общий'!$B$3:$L$266,6)</f>
        <v>ВК "Минск"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 t="s">
        <v>45</v>
      </c>
      <c r="S38" s="51"/>
      <c r="T38" s="51"/>
      <c r="U38" s="51"/>
      <c r="V38" s="51"/>
      <c r="W38" s="51"/>
      <c r="X38" s="41">
        <v>13</v>
      </c>
      <c r="Y38" s="42"/>
      <c r="Z38" s="42"/>
      <c r="AA38" s="43">
        <f t="shared" si="0"/>
        <v>2</v>
      </c>
      <c r="AB38" s="44"/>
      <c r="AC38" s="35"/>
      <c r="AE38" s="45">
        <v>21</v>
      </c>
    </row>
    <row r="39" spans="1:31" s="11" customFormat="1" ht="16.5" customHeight="1" x14ac:dyDescent="0.25">
      <c r="A39" s="35">
        <v>15</v>
      </c>
      <c r="B39" s="47">
        <v>9</v>
      </c>
      <c r="C39" s="48" t="str">
        <f>VLOOKUP(B39,'[1]список общий'!$B$3:$L$266,2)</f>
        <v>10036018609</v>
      </c>
      <c r="D39" s="49" t="str">
        <f>VLOOKUP(B39,'[1]список общий'!$B$3:$L$266,3)</f>
        <v xml:space="preserve">Иванов Вячеслав </v>
      </c>
      <c r="E39" s="50">
        <f>VLOOKUP(B39,'[1]список общий'!$B$3:$L$266,4)</f>
        <v>37469</v>
      </c>
      <c r="F39" s="48" t="str">
        <f>VLOOKUP(B39,'[1]список общий'!$B$3:$L$266,5)</f>
        <v>МС</v>
      </c>
      <c r="G39" s="48" t="str">
        <f>VLOOKUP(B39,'[1]список общий'!$B$3:$L$266,6)</f>
        <v>Санкт-Петербург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41">
        <v>9</v>
      </c>
      <c r="Y39" s="42"/>
      <c r="Z39" s="42"/>
      <c r="AA39" s="43">
        <f t="shared" si="0"/>
        <v>0</v>
      </c>
      <c r="AB39" s="44"/>
      <c r="AC39" s="35"/>
      <c r="AE39" s="45">
        <v>27</v>
      </c>
    </row>
    <row r="40" spans="1:31" s="11" customFormat="1" ht="16.5" customHeight="1" x14ac:dyDescent="0.25">
      <c r="A40" s="35">
        <v>16</v>
      </c>
      <c r="B40" s="47">
        <v>10</v>
      </c>
      <c r="C40" s="48">
        <f>VLOOKUP(B40,'[1]список общий'!$B$3:$L$266,2)</f>
        <v>10036092771</v>
      </c>
      <c r="D40" s="49" t="str">
        <f>VLOOKUP(B40,'[1]список общий'!$B$3:$L$266,3)</f>
        <v xml:space="preserve">Игошев Егор </v>
      </c>
      <c r="E40" s="50">
        <f>VLOOKUP(B40,'[1]список общий'!$B$3:$L$266,4)</f>
        <v>37439</v>
      </c>
      <c r="F40" s="48" t="str">
        <f>VLOOKUP(B40,'[1]список общий'!$B$3:$L$266,5)</f>
        <v>МСМК</v>
      </c>
      <c r="G40" s="48" t="str">
        <f>VLOOKUP(B40,'[1]список общий'!$B$3:$L$266,6)</f>
        <v>Санкт-Петербург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41">
        <v>17</v>
      </c>
      <c r="Y40" s="42"/>
      <c r="Z40" s="42"/>
      <c r="AA40" s="43">
        <f t="shared" si="0"/>
        <v>0</v>
      </c>
      <c r="AB40" s="44"/>
      <c r="AC40" s="35"/>
      <c r="AE40" s="45">
        <v>28</v>
      </c>
    </row>
    <row r="41" spans="1:31" s="11" customFormat="1" ht="16.5" customHeight="1" x14ac:dyDescent="0.25">
      <c r="A41" s="35">
        <v>17</v>
      </c>
      <c r="B41" s="47">
        <v>30</v>
      </c>
      <c r="C41" s="48" t="str">
        <f>VLOOKUP(B41,'[1]список общий'!$B$3:$L$266,2)</f>
        <v>10036028410</v>
      </c>
      <c r="D41" s="49" t="str">
        <f>VLOOKUP(B41,'[1]список общий'!$B$3:$L$266,3)</f>
        <v>Савельев Денис</v>
      </c>
      <c r="E41" s="50">
        <f>VLOOKUP(B41,'[1]список общий'!$B$3:$L$266,4)</f>
        <v>37061</v>
      </c>
      <c r="F41" s="48" t="str">
        <f>VLOOKUP(B41,'[1]список общий'!$B$3:$L$266,5)</f>
        <v>МС</v>
      </c>
      <c r="G41" s="48" t="str">
        <f>VLOOKUP(B41,'[1]список общий'!$B$3:$L$266,6)</f>
        <v>Москва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41">
        <v>18</v>
      </c>
      <c r="Y41" s="42"/>
      <c r="Z41" s="42"/>
      <c r="AA41" s="43">
        <f t="shared" si="0"/>
        <v>0</v>
      </c>
      <c r="AB41" s="44"/>
      <c r="AC41" s="35"/>
      <c r="AE41" s="45">
        <v>30</v>
      </c>
    </row>
    <row r="42" spans="1:31" s="11" customFormat="1" ht="16.5" customHeight="1" x14ac:dyDescent="0.25">
      <c r="A42" s="35">
        <v>18</v>
      </c>
      <c r="B42" s="47">
        <v>11</v>
      </c>
      <c r="C42" s="48" t="str">
        <f>VLOOKUP(B42,'[1]список общий'!$B$3:$L$266,2)</f>
        <v>10075644826</v>
      </c>
      <c r="D42" s="49" t="str">
        <f>VLOOKUP(B42,'[1]список общий'!$B$3:$L$266,3)</f>
        <v xml:space="preserve">Бугаенко Виктор </v>
      </c>
      <c r="E42" s="50">
        <f>VLOOKUP(B42,'[1]список общий'!$B$3:$L$266,4)</f>
        <v>38042</v>
      </c>
      <c r="F42" s="48" t="str">
        <f>VLOOKUP(B42,'[1]список общий'!$B$3:$L$266,5)</f>
        <v>МСМК</v>
      </c>
      <c r="G42" s="48" t="str">
        <f>VLOOKUP(B42,'[1]список общий'!$B$3:$L$266,6)</f>
        <v>Санкт-Петербург</v>
      </c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41">
        <v>20</v>
      </c>
      <c r="Y42" s="42"/>
      <c r="Z42" s="42"/>
      <c r="AA42" s="43">
        <f t="shared" si="0"/>
        <v>0</v>
      </c>
      <c r="AB42" s="44"/>
      <c r="AC42" s="35"/>
      <c r="AE42" s="45">
        <v>29</v>
      </c>
    </row>
    <row r="43" spans="1:31" s="11" customFormat="1" ht="16.5" customHeight="1" x14ac:dyDescent="0.25">
      <c r="A43" s="35">
        <v>19</v>
      </c>
      <c r="B43" s="36">
        <v>28</v>
      </c>
      <c r="C43" s="37" t="str">
        <f>VLOOKUP(B43,'[1]список общий'!$B$3:$L$266,2)</f>
        <v>10036048820</v>
      </c>
      <c r="D43" s="38" t="str">
        <f>VLOOKUP(B43,'[1]список общий'!$B$3:$L$266,3)</f>
        <v>Вьюношев Михаил</v>
      </c>
      <c r="E43" s="39">
        <f>VLOOKUP(B43,'[1]список общий'!$B$3:$L$266,4)</f>
        <v>37219</v>
      </c>
      <c r="F43" s="37" t="str">
        <f>VLOOKUP(B43,'[1]список общий'!$B$3:$L$266,5)</f>
        <v>МС</v>
      </c>
      <c r="G43" s="37" t="str">
        <f>VLOOKUP(B43,'[1]список общий'!$B$3:$L$266,6)</f>
        <v>Москва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1">
        <v>22</v>
      </c>
      <c r="Y43" s="42"/>
      <c r="Z43" s="42">
        <v>20</v>
      </c>
      <c r="AA43" s="43">
        <f t="shared" si="0"/>
        <v>-20</v>
      </c>
      <c r="AB43" s="44"/>
      <c r="AC43" s="35"/>
      <c r="AE43" s="45">
        <v>33</v>
      </c>
    </row>
    <row r="44" spans="1:31" s="11" customFormat="1" ht="16.5" customHeight="1" x14ac:dyDescent="0.25">
      <c r="A44" s="35">
        <v>20</v>
      </c>
      <c r="B44" s="36">
        <v>35</v>
      </c>
      <c r="C44" s="37" t="str">
        <f>VLOOKUP(B44,'[1]список общий'!$B$3:$L$266,2)</f>
        <v>10034929579</v>
      </c>
      <c r="D44" s="38" t="str">
        <f>VLOOKUP(B44,'[1]список общий'!$B$3:$L$266,3)</f>
        <v>Лаптев Савелий</v>
      </c>
      <c r="E44" s="39">
        <f>VLOOKUP(B44,'[1]список общий'!$B$3:$L$266,4)</f>
        <v>38161</v>
      </c>
      <c r="F44" s="37" t="str">
        <f>VLOOKUP(B44,'[1]список общий'!$B$3:$L$266,5)</f>
        <v>МС</v>
      </c>
      <c r="G44" s="37" t="str">
        <f>VLOOKUP(B44,'[1]список общий'!$B$3:$L$266,6)</f>
        <v>Орловская область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1">
        <v>21</v>
      </c>
      <c r="Y44" s="42"/>
      <c r="Z44" s="42">
        <v>20</v>
      </c>
      <c r="AA44" s="43">
        <f t="shared" si="0"/>
        <v>-20</v>
      </c>
      <c r="AB44" s="44"/>
      <c r="AC44" s="35"/>
      <c r="AE44" s="45">
        <v>35</v>
      </c>
    </row>
    <row r="45" spans="1:31" s="11" customFormat="1" ht="16.5" customHeight="1" x14ac:dyDescent="0.25">
      <c r="A45" s="52">
        <v>21</v>
      </c>
      <c r="B45" s="47">
        <v>27</v>
      </c>
      <c r="C45" s="37" t="str">
        <f>VLOOKUP(B45,'[1]список общий'!$B$3:$L$266,2)</f>
        <v>10015266568</v>
      </c>
      <c r="D45" s="38" t="str">
        <f>VLOOKUP(B45,'[1]список общий'!$B$3:$L$266,3)</f>
        <v>Шакотько Александр</v>
      </c>
      <c r="E45" s="39">
        <f>VLOOKUP(B45,'[1]список общий'!$B$3:$L$266,4)</f>
        <v>36288</v>
      </c>
      <c r="F45" s="37" t="str">
        <f>VLOOKUP(B45,'[1]список общий'!$B$3:$L$266,5)</f>
        <v>МС</v>
      </c>
      <c r="G45" s="37" t="str">
        <f>VLOOKUP(B45,'[1]список общий'!$B$3:$L$266,6)</f>
        <v>Москва</v>
      </c>
      <c r="H45" s="40"/>
      <c r="I45" s="40" t="s">
        <v>45</v>
      </c>
      <c r="J45" s="40"/>
      <c r="K45" s="40"/>
      <c r="L45" s="40"/>
      <c r="M45" s="40" t="s">
        <v>49</v>
      </c>
      <c r="N45" s="40"/>
      <c r="O45" s="40" t="s">
        <v>45</v>
      </c>
      <c r="P45" s="40"/>
      <c r="Q45" s="40"/>
      <c r="R45" s="40"/>
      <c r="S45" s="40"/>
      <c r="T45" s="40"/>
      <c r="U45" s="40"/>
      <c r="V45" s="40"/>
      <c r="W45" s="40"/>
      <c r="X45" s="41"/>
      <c r="Y45" s="42"/>
      <c r="Z45" s="42">
        <v>40</v>
      </c>
      <c r="AA45" s="43">
        <f t="shared" si="0"/>
        <v>-35</v>
      </c>
      <c r="AB45" s="44"/>
      <c r="AC45" s="35" t="s">
        <v>52</v>
      </c>
      <c r="AE45" s="45">
        <v>39</v>
      </c>
    </row>
    <row r="46" spans="1:31" s="11" customFormat="1" ht="16.5" customHeight="1" x14ac:dyDescent="0.25">
      <c r="A46" s="52">
        <v>21</v>
      </c>
      <c r="B46" s="47">
        <v>33</v>
      </c>
      <c r="C46" s="37" t="str">
        <f>VLOOKUP(B46,'[1]список общий'!$B$3:$L$266,2)</f>
        <v>10100958893</v>
      </c>
      <c r="D46" s="38" t="str">
        <f>VLOOKUP(B46,'[1]список общий'!$B$3:$L$266,3)</f>
        <v>Беликов Никита</v>
      </c>
      <c r="E46" s="39">
        <f>VLOOKUP(B46,'[1]список общий'!$B$3:$L$266,4)</f>
        <v>38488</v>
      </c>
      <c r="F46" s="37" t="str">
        <f>VLOOKUP(B46,'[1]список общий'!$B$3:$L$266,5)</f>
        <v>МС</v>
      </c>
      <c r="G46" s="37" t="str">
        <f>VLOOKUP(B46,'[1]список общий'!$B$3:$L$266,6)</f>
        <v>Орловская область</v>
      </c>
      <c r="H46" s="40"/>
      <c r="I46" s="40" t="s">
        <v>49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1"/>
      <c r="Y46" s="42"/>
      <c r="Z46" s="42">
        <v>40</v>
      </c>
      <c r="AA46" s="43">
        <f t="shared" si="0"/>
        <v>-39</v>
      </c>
      <c r="AB46" s="44"/>
      <c r="AC46" s="35" t="s">
        <v>52</v>
      </c>
      <c r="AE46" s="45">
        <v>41</v>
      </c>
    </row>
    <row r="47" spans="1:31" s="11" customFormat="1" ht="6" customHeight="1" x14ac:dyDescent="0.25">
      <c r="A47" s="52"/>
      <c r="AE47" s="45"/>
    </row>
    <row r="48" spans="1:31" s="11" customFormat="1" ht="16.5" customHeight="1" x14ac:dyDescent="0.25">
      <c r="A48" s="52">
        <v>23</v>
      </c>
      <c r="B48" s="53">
        <v>13</v>
      </c>
      <c r="C48" s="37" t="str">
        <f>VLOOKUP(B48,'[1]список общий'!$B$3:$L$266,2)</f>
        <v>10036028107</v>
      </c>
      <c r="D48" s="38" t="str">
        <f>VLOOKUP(B48,'[1]список общий'!$B$3:$L$266,3)</f>
        <v>Белянин Андрей</v>
      </c>
      <c r="E48" s="39">
        <f>VLOOKUP(B48,'[1]список общий'!$B$3:$L$266,4)</f>
        <v>38277</v>
      </c>
      <c r="F48" s="37" t="str">
        <f>VLOOKUP(B48,'[1]список общий'!$B$3:$L$266,5)</f>
        <v>МС</v>
      </c>
      <c r="G48" s="37" t="str">
        <f>VLOOKUP(B48,'[1]список общий'!$B$3:$L$266,6)</f>
        <v>Санкт-Петербург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1"/>
      <c r="Y48" s="42"/>
      <c r="Z48" s="42"/>
      <c r="AA48" s="43"/>
      <c r="AB48" s="44"/>
      <c r="AC48" s="35"/>
      <c r="AE48" s="45"/>
    </row>
    <row r="49" spans="1:31" s="11" customFormat="1" ht="16.5" customHeight="1" x14ac:dyDescent="0.25">
      <c r="A49" s="52">
        <v>23</v>
      </c>
      <c r="B49" s="53">
        <v>34</v>
      </c>
      <c r="C49" s="37" t="str">
        <f>VLOOKUP(B49,'[1]список общий'!$B$3:$L$266,2)</f>
        <v>10036060742</v>
      </c>
      <c r="D49" s="38" t="str">
        <f>VLOOKUP(B49,'[1]список общий'!$B$3:$L$266,3)</f>
        <v>Анисимов Иван</v>
      </c>
      <c r="E49" s="39">
        <f>VLOOKUP(B49,'[1]список общий'!$B$3:$L$266,4)</f>
        <v>37731</v>
      </c>
      <c r="F49" s="37" t="str">
        <f>VLOOKUP(B49,'[1]список общий'!$B$3:$L$266,5)</f>
        <v>МС</v>
      </c>
      <c r="G49" s="37" t="str">
        <f>VLOOKUP(B49,'[1]список общий'!$B$3:$L$266,6)</f>
        <v>Орловская область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1"/>
      <c r="Y49" s="42"/>
      <c r="Z49" s="42"/>
      <c r="AA49" s="43"/>
      <c r="AB49" s="44"/>
      <c r="AC49" s="35"/>
      <c r="AE49" s="45"/>
    </row>
    <row r="50" spans="1:31" s="11" customFormat="1" ht="16.5" customHeight="1" x14ac:dyDescent="0.25">
      <c r="A50" s="52">
        <v>23</v>
      </c>
      <c r="B50" s="54">
        <v>32</v>
      </c>
      <c r="C50" s="37" t="str">
        <f>VLOOKUP(B50,'[1]список общий'!$B$3:$L$266,2)</f>
        <v>10036019013</v>
      </c>
      <c r="D50" s="38" t="str">
        <f>VLOOKUP(B50,'[1]список общий'!$B$3:$L$266,3)</f>
        <v>Щегольков Илья</v>
      </c>
      <c r="E50" s="39">
        <f>VLOOKUP(B50,'[1]список общий'!$B$3:$L$266,4)</f>
        <v>37410</v>
      </c>
      <c r="F50" s="37" t="str">
        <f>VLOOKUP(B50,'[1]список общий'!$B$3:$L$266,5)</f>
        <v>МСМК</v>
      </c>
      <c r="G50" s="37" t="str">
        <f>VLOOKUP(B50,'[1]список общий'!$B$3:$L$266,6)</f>
        <v>Орловская область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1"/>
      <c r="Y50" s="42"/>
      <c r="Z50" s="42"/>
      <c r="AA50" s="43"/>
      <c r="AB50" s="44"/>
      <c r="AC50" s="35"/>
      <c r="AE50" s="45"/>
    </row>
    <row r="51" spans="1:31" s="11" customFormat="1" ht="16.5" customHeight="1" x14ac:dyDescent="0.25">
      <c r="A51" s="52">
        <v>23</v>
      </c>
      <c r="B51" s="54">
        <v>23</v>
      </c>
      <c r="C51" s="37">
        <f>VLOOKUP(B51,'[1]список общий'!$B$3:$L$266,2)</f>
        <v>10101780565</v>
      </c>
      <c r="D51" s="38" t="str">
        <f>VLOOKUP(B51,'[1]список общий'!$B$3:$L$266,3)</f>
        <v xml:space="preserve">Водопьянов Александр </v>
      </c>
      <c r="E51" s="39">
        <f>VLOOKUP(B51,'[1]список общий'!$B$3:$L$266,4)</f>
        <v>38579</v>
      </c>
      <c r="F51" s="37" t="str">
        <f>VLOOKUP(B51,'[1]список общий'!$B$3:$L$266,5)</f>
        <v>КМС</v>
      </c>
      <c r="G51" s="37" t="str">
        <f>VLOOKUP(B51,'[1]список общий'!$B$3:$L$266,6)</f>
        <v>Москва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1"/>
      <c r="Y51" s="42"/>
      <c r="Z51" s="42"/>
      <c r="AA51" s="43"/>
      <c r="AB51" s="44"/>
      <c r="AC51" s="35"/>
      <c r="AE51" s="45"/>
    </row>
    <row r="52" spans="1:31" s="11" customFormat="1" ht="16.5" customHeight="1" x14ac:dyDescent="0.25">
      <c r="A52" s="52"/>
      <c r="B52" s="54">
        <v>40</v>
      </c>
      <c r="C52" s="37">
        <f>VLOOKUP(B52,'[1]список общий'!$B$3:$L$266,2)</f>
        <v>10084350978</v>
      </c>
      <c r="D52" s="38" t="str">
        <f>VLOOKUP(B52,'[1]список общий'!$B$3:$L$266,3)</f>
        <v xml:space="preserve">Тур Никита </v>
      </c>
      <c r="E52" s="39">
        <f>VLOOKUP(B52,'[1]список общий'!$B$3:$L$266,4)</f>
        <v>37886</v>
      </c>
      <c r="F52" s="37" t="str">
        <f>VLOOKUP(B52,'[1]список общий'!$B$3:$L$266,5)</f>
        <v>МС</v>
      </c>
      <c r="G52" s="37" t="str">
        <f>VLOOKUP(B52,'[1]список общий'!$B$3:$L$266,6)</f>
        <v>ВК "Минск"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1"/>
      <c r="Y52" s="42"/>
      <c r="Z52" s="42"/>
      <c r="AA52" s="43"/>
      <c r="AB52" s="44"/>
      <c r="AC52" s="35"/>
      <c r="AE52" s="45"/>
    </row>
    <row r="53" spans="1:31" s="11" customFormat="1" ht="16.5" customHeight="1" x14ac:dyDescent="0.25">
      <c r="A53" s="52">
        <v>23</v>
      </c>
      <c r="B53" s="54">
        <v>37</v>
      </c>
      <c r="C53" s="37" t="str">
        <f>VLOOKUP(B53,'[1]список общий'!$B$3:$L$266,2)</f>
        <v>10104596696</v>
      </c>
      <c r="D53" s="38" t="str">
        <f>VLOOKUP(B53,'[1]список общий'!$B$3:$L$266,3)</f>
        <v>Быков Антон</v>
      </c>
      <c r="E53" s="39">
        <f>VLOOKUP(B53,'[1]список общий'!$B$3:$L$266,4)</f>
        <v>38940</v>
      </c>
      <c r="F53" s="37" t="str">
        <f>VLOOKUP(B53,'[1]список общий'!$B$3:$L$266,5)</f>
        <v>КМС</v>
      </c>
      <c r="G53" s="37" t="str">
        <f>VLOOKUP(B53,'[1]список общий'!$B$3:$L$266,6)</f>
        <v>Тульская область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1"/>
      <c r="Y53" s="42"/>
      <c r="Z53" s="42"/>
      <c r="AA53" s="43"/>
      <c r="AB53" s="44"/>
      <c r="AC53" s="35"/>
      <c r="AE53" s="45"/>
    </row>
    <row r="54" spans="1:31" s="11" customFormat="1" ht="16.5" customHeight="1" x14ac:dyDescent="0.25">
      <c r="A54" s="52">
        <v>23</v>
      </c>
      <c r="B54" s="54">
        <v>15</v>
      </c>
      <c r="C54" s="37" t="str">
        <f>VLOOKUP(B54,'[1]список общий'!$B$3:$L$266,2)</f>
        <v>10092183326</v>
      </c>
      <c r="D54" s="38" t="str">
        <f>VLOOKUP(B54,'[1]список общий'!$B$3:$L$266,3)</f>
        <v xml:space="preserve">Керницкий Максим </v>
      </c>
      <c r="E54" s="39">
        <f>VLOOKUP(B54,'[1]список общий'!$B$3:$L$266,4)</f>
        <v>38983</v>
      </c>
      <c r="F54" s="37" t="str">
        <f>VLOOKUP(B54,'[1]список общий'!$B$3:$L$266,5)</f>
        <v>КМС</v>
      </c>
      <c r="G54" s="37" t="str">
        <f>VLOOKUP(B54,'[1]список общий'!$B$3:$L$266,6)</f>
        <v>Санкт-Петербург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1"/>
      <c r="Y54" s="42"/>
      <c r="Z54" s="42"/>
      <c r="AA54" s="43"/>
      <c r="AB54" s="44"/>
      <c r="AC54" s="35"/>
      <c r="AE54" s="45"/>
    </row>
    <row r="55" spans="1:31" s="11" customFormat="1" ht="16.5" customHeight="1" x14ac:dyDescent="0.25">
      <c r="A55" s="52">
        <v>23</v>
      </c>
      <c r="B55" s="54">
        <v>42</v>
      </c>
      <c r="C55" s="37">
        <f>VLOOKUP(B55,'[1]список общий'!$B$3:$L$266,2)</f>
        <v>10113084301</v>
      </c>
      <c r="D55" s="38" t="str">
        <f>VLOOKUP(B55,'[1]список общий'!$B$3:$L$266,3)</f>
        <v>Каврига Владислав</v>
      </c>
      <c r="E55" s="39">
        <f>VLOOKUP(B55,'[1]список общий'!$B$3:$L$266,4)</f>
        <v>38953</v>
      </c>
      <c r="F55" s="37" t="str">
        <f>VLOOKUP(B55,'[1]список общий'!$B$3:$L$266,5)</f>
        <v>МС</v>
      </c>
      <c r="G55" s="37" t="str">
        <f>VLOOKUP(B55,'[1]список общий'!$B$3:$L$266,6)</f>
        <v>Беларусь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1"/>
      <c r="Y55" s="42"/>
      <c r="Z55" s="42"/>
      <c r="AA55" s="43"/>
      <c r="AB55" s="44"/>
      <c r="AC55" s="35"/>
      <c r="AE55" s="45"/>
    </row>
    <row r="56" spans="1:31" s="11" customFormat="1" ht="16.5" customHeight="1" x14ac:dyDescent="0.25">
      <c r="A56" s="52">
        <v>23</v>
      </c>
      <c r="B56" s="54">
        <v>22</v>
      </c>
      <c r="C56" s="37">
        <f>VLOOKUP(B56,'[1]список общий'!$B$3:$L$266,2)</f>
        <v>10113498771</v>
      </c>
      <c r="D56" s="38" t="str">
        <f>VLOOKUP(B56,'[1]список общий'!$B$3:$L$266,3)</f>
        <v>Аверин Алексей</v>
      </c>
      <c r="E56" s="39">
        <f>VLOOKUP(B56,'[1]список общий'!$B$3:$L$266,4)</f>
        <v>38795</v>
      </c>
      <c r="F56" s="37" t="str">
        <f>VLOOKUP(B56,'[1]список общий'!$B$3:$L$266,5)</f>
        <v>МС</v>
      </c>
      <c r="G56" s="37" t="str">
        <f>VLOOKUP(B56,'[1]список общий'!$B$3:$L$266,6)</f>
        <v>Москва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1"/>
      <c r="Y56" s="42"/>
      <c r="Z56" s="42"/>
      <c r="AA56" s="43"/>
      <c r="AB56" s="44"/>
      <c r="AC56" s="35"/>
      <c r="AE56" s="45"/>
    </row>
    <row r="57" spans="1:31" s="11" customFormat="1" ht="16.5" customHeight="1" x14ac:dyDescent="0.25">
      <c r="A57" s="52">
        <v>23</v>
      </c>
      <c r="B57" s="54">
        <v>14</v>
      </c>
      <c r="C57" s="37" t="str">
        <f>VLOOKUP(B57,'[1]список общий'!$B$3:$L$266,2)</f>
        <v>10036078122</v>
      </c>
      <c r="D57" s="38" t="str">
        <f>VLOOKUP(B57,'[1]список общий'!$B$3:$L$266,3)</f>
        <v>Савекин Даниил</v>
      </c>
      <c r="E57" s="39">
        <f>VLOOKUP(B57,'[1]список общий'!$B$3:$L$266,4)</f>
        <v>37359</v>
      </c>
      <c r="F57" s="37" t="str">
        <f>VLOOKUP(B57,'[1]список общий'!$B$3:$L$266,5)</f>
        <v>МС</v>
      </c>
      <c r="G57" s="37" t="str">
        <f>VLOOKUP(B57,'[1]список общий'!$B$3:$L$266,6)</f>
        <v>Санкт-Петербург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1"/>
      <c r="Y57" s="42"/>
      <c r="Z57" s="42"/>
      <c r="AA57" s="43"/>
      <c r="AB57" s="44"/>
      <c r="AC57" s="35"/>
      <c r="AE57" s="45"/>
    </row>
    <row r="58" spans="1:31" s="11" customFormat="1" ht="10.5" customHeight="1" x14ac:dyDescent="0.3">
      <c r="A58" s="55"/>
      <c r="B58" s="56"/>
      <c r="C58" s="56"/>
      <c r="D58" s="57"/>
      <c r="E58" s="58"/>
      <c r="F58" s="59"/>
      <c r="G58" s="60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  <c r="Y58" s="63"/>
      <c r="Z58" s="64"/>
      <c r="AA58" s="65"/>
      <c r="AB58" s="66"/>
      <c r="AC58" s="66"/>
      <c r="AD58" s="67"/>
    </row>
    <row r="59" spans="1:31" s="67" customFormat="1" ht="16.5" customHeight="1" x14ac:dyDescent="0.25">
      <c r="A59" s="94" t="s">
        <v>53</v>
      </c>
      <c r="B59" s="94"/>
      <c r="C59" s="94"/>
      <c r="D59" s="94"/>
      <c r="E59" s="68"/>
      <c r="F59" s="68"/>
      <c r="G59" s="68" t="s">
        <v>54</v>
      </c>
      <c r="H59" s="68"/>
      <c r="I59" s="68"/>
      <c r="J59" s="68"/>
      <c r="K59" s="68"/>
      <c r="L59" s="68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</row>
    <row r="60" spans="1:31" s="67" customFormat="1" ht="12.75" customHeight="1" x14ac:dyDescent="0.25">
      <c r="A60" s="18" t="s">
        <v>55</v>
      </c>
      <c r="B60" s="18"/>
      <c r="C60" s="69"/>
      <c r="D60" s="18"/>
      <c r="E60" s="16"/>
      <c r="F60" s="18"/>
      <c r="G60" s="70" t="s">
        <v>56</v>
      </c>
      <c r="H60" s="71">
        <v>4</v>
      </c>
      <c r="I60" s="72"/>
      <c r="J60" s="73" t="s">
        <v>57</v>
      </c>
      <c r="K60" s="74">
        <f>COUNTIF(F23:F46,"ЗМС")</f>
        <v>0</v>
      </c>
      <c r="L60" s="21"/>
      <c r="M60" s="75"/>
      <c r="N60" s="76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</row>
    <row r="61" spans="1:31" s="67" customFormat="1" ht="12.75" customHeight="1" x14ac:dyDescent="0.25">
      <c r="A61" s="18" t="s">
        <v>58</v>
      </c>
      <c r="B61" s="18"/>
      <c r="C61" s="69"/>
      <c r="D61" s="18"/>
      <c r="E61" s="16"/>
      <c r="F61" s="18"/>
      <c r="G61" s="78" t="s">
        <v>59</v>
      </c>
      <c r="H61" s="17">
        <v>34</v>
      </c>
      <c r="I61" s="72"/>
      <c r="J61" s="73" t="s">
        <v>60</v>
      </c>
      <c r="K61" s="74">
        <f>COUNTIF(F23:F57,"МСМК")</f>
        <v>11</v>
      </c>
      <c r="L61" s="21"/>
      <c r="M61" s="75"/>
      <c r="N61" s="76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31" s="67" customFormat="1" ht="12.75" customHeight="1" x14ac:dyDescent="0.25">
      <c r="A62" s="18"/>
      <c r="B62" s="18"/>
      <c r="C62" s="69"/>
      <c r="D62" s="18"/>
      <c r="E62" s="16"/>
      <c r="F62" s="18"/>
      <c r="G62" s="78" t="s">
        <v>61</v>
      </c>
      <c r="H62" s="17">
        <v>34</v>
      </c>
      <c r="I62" s="72"/>
      <c r="J62" s="73" t="s">
        <v>47</v>
      </c>
      <c r="K62" s="74">
        <f>COUNTIF(F23:F57,"МС")</f>
        <v>19</v>
      </c>
      <c r="L62" s="21"/>
      <c r="M62" s="75"/>
      <c r="N62" s="76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31" s="67" customFormat="1" ht="12.75" customHeight="1" x14ac:dyDescent="0.25">
      <c r="A63" s="18"/>
      <c r="B63" s="18"/>
      <c r="C63" s="69"/>
      <c r="D63" s="18"/>
      <c r="E63" s="16"/>
      <c r="F63" s="18"/>
      <c r="G63" s="78" t="s">
        <v>62</v>
      </c>
      <c r="H63" s="17">
        <v>34</v>
      </c>
      <c r="I63" s="72"/>
      <c r="J63" s="73" t="s">
        <v>51</v>
      </c>
      <c r="K63" s="74">
        <f>COUNTIF(F23:F57,"КМС")</f>
        <v>4</v>
      </c>
      <c r="L63" s="21"/>
      <c r="M63" s="75"/>
      <c r="N63" s="76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31" s="67" customFormat="1" ht="12.75" customHeight="1" x14ac:dyDescent="0.25">
      <c r="A64" s="18"/>
      <c r="B64" s="18"/>
      <c r="C64" s="69"/>
      <c r="D64" s="18"/>
      <c r="E64" s="16"/>
      <c r="F64" s="18"/>
      <c r="G64" s="78" t="s">
        <v>63</v>
      </c>
      <c r="H64" s="17">
        <v>34</v>
      </c>
      <c r="I64" s="72"/>
      <c r="J64" s="73" t="s">
        <v>64</v>
      </c>
      <c r="K64" s="74">
        <f>COUNTIF(F23:F57,"1 СР")</f>
        <v>0</v>
      </c>
      <c r="L64" s="21"/>
      <c r="M64" s="75"/>
      <c r="N64" s="76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30" s="67" customFormat="1" ht="12.75" customHeight="1" x14ac:dyDescent="0.25">
      <c r="A65" s="18"/>
      <c r="B65" s="18"/>
      <c r="C65" s="69"/>
      <c r="D65" s="18"/>
      <c r="E65" s="16"/>
      <c r="F65" s="18"/>
      <c r="G65" s="78" t="s">
        <v>65</v>
      </c>
      <c r="H65" s="17">
        <f>COUNTIF(A20:A46,"ДСКВ")</f>
        <v>0</v>
      </c>
      <c r="I65" s="72"/>
      <c r="J65" s="79" t="s">
        <v>66</v>
      </c>
      <c r="K65" s="74">
        <f>COUNTIF(F23:F57,"2 СР")</f>
        <v>0</v>
      </c>
      <c r="L65" s="21"/>
      <c r="M65" s="75"/>
      <c r="N65" s="76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30" s="67" customFormat="1" ht="12.75" customHeight="1" x14ac:dyDescent="0.25">
      <c r="A66" s="18"/>
      <c r="B66" s="18"/>
      <c r="C66" s="69"/>
      <c r="D66" s="18"/>
      <c r="E66" s="16"/>
      <c r="F66" s="18"/>
      <c r="G66" s="78" t="s">
        <v>67</v>
      </c>
      <c r="H66" s="17">
        <f>COUNTIF(A20:A46,"НС")</f>
        <v>0</v>
      </c>
      <c r="I66" s="80"/>
      <c r="J66" s="79" t="s">
        <v>68</v>
      </c>
      <c r="K66" s="74">
        <f>COUNTIF(F23:F57,"3 СР")</f>
        <v>0</v>
      </c>
      <c r="L66" s="21"/>
      <c r="M66" s="75"/>
      <c r="N66" s="76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81"/>
    </row>
    <row r="67" spans="1:30" s="67" customFormat="1" ht="4.5" customHeight="1" x14ac:dyDescent="0.25">
      <c r="A67" s="18"/>
      <c r="B67" s="17"/>
      <c r="C67" s="17"/>
      <c r="D67" s="18"/>
      <c r="E67" s="16"/>
      <c r="F67" s="18"/>
      <c r="G67" s="18"/>
      <c r="H67" s="82"/>
      <c r="I67" s="82"/>
      <c r="J67" s="82"/>
      <c r="K67" s="82"/>
      <c r="L67" s="82"/>
      <c r="M67" s="75"/>
      <c r="N67" s="18"/>
      <c r="O67" s="18"/>
      <c r="P67" s="18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81"/>
    </row>
    <row r="68" spans="1:30" s="67" customFormat="1" ht="17.25" x14ac:dyDescent="0.25">
      <c r="A68" s="94"/>
      <c r="B68" s="94"/>
      <c r="C68" s="94"/>
      <c r="D68" s="94"/>
      <c r="E68" s="94" t="s">
        <v>69</v>
      </c>
      <c r="F68" s="94"/>
      <c r="G68" s="94"/>
      <c r="H68" s="94" t="s">
        <v>70</v>
      </c>
      <c r="I68" s="94"/>
      <c r="J68" s="94"/>
      <c r="K68" s="94"/>
      <c r="L68" s="94"/>
      <c r="M68" s="83"/>
      <c r="N68" s="83"/>
      <c r="O68" s="83"/>
      <c r="P68" s="68" t="s">
        <v>71</v>
      </c>
      <c r="Q68" s="68"/>
      <c r="R68" s="68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1"/>
    </row>
    <row r="69" spans="1:30" s="81" customFormat="1" x14ac:dyDescent="0.2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84"/>
      <c r="Y69" s="84"/>
      <c r="Z69" s="84"/>
      <c r="AA69" s="84"/>
      <c r="AB69" s="84"/>
      <c r="AC69" s="84"/>
    </row>
    <row r="70" spans="1:30" s="81" customFormat="1" x14ac:dyDescent="0.2">
      <c r="A70" s="92"/>
      <c r="B70" s="92"/>
      <c r="C70" s="92"/>
      <c r="D70" s="92"/>
      <c r="E70" s="85"/>
      <c r="F70" s="92"/>
      <c r="G70" s="92"/>
      <c r="H70" s="86"/>
      <c r="I70" s="86"/>
      <c r="J70" s="86"/>
      <c r="K70" s="86"/>
      <c r="L70" s="86"/>
      <c r="M70" s="92"/>
      <c r="N70" s="92"/>
      <c r="O70" s="92"/>
      <c r="P70" s="92"/>
      <c r="Q70" s="92"/>
      <c r="R70" s="86"/>
      <c r="S70" s="86"/>
      <c r="T70" s="86"/>
      <c r="U70" s="86"/>
      <c r="V70" s="86"/>
      <c r="W70" s="92"/>
      <c r="X70" s="92"/>
      <c r="Y70" s="92"/>
      <c r="Z70" s="86"/>
      <c r="AA70" s="86"/>
      <c r="AB70" s="86"/>
      <c r="AC70" s="86"/>
    </row>
    <row r="71" spans="1:30" s="81" customFormat="1" x14ac:dyDescent="0.2">
      <c r="A71" s="92"/>
      <c r="B71" s="92"/>
      <c r="C71" s="92"/>
      <c r="D71" s="92"/>
      <c r="E71" s="85"/>
      <c r="F71" s="92"/>
      <c r="G71" s="92"/>
      <c r="H71" s="86"/>
      <c r="I71" s="86"/>
      <c r="J71" s="86"/>
      <c r="K71" s="86"/>
      <c r="L71" s="86"/>
      <c r="M71" s="92"/>
      <c r="N71" s="92"/>
      <c r="O71" s="92"/>
      <c r="P71" s="92"/>
      <c r="Q71" s="92"/>
      <c r="R71" s="86"/>
      <c r="S71" s="86"/>
      <c r="T71" s="86"/>
      <c r="U71" s="86"/>
      <c r="V71" s="86"/>
      <c r="W71" s="92"/>
      <c r="X71" s="92"/>
      <c r="Y71" s="92"/>
      <c r="Z71" s="86"/>
      <c r="AA71" s="86"/>
      <c r="AB71" s="86"/>
      <c r="AC71" s="86"/>
    </row>
    <row r="72" spans="1:30" s="81" customFormat="1" x14ac:dyDescent="0.2">
      <c r="A72" s="92"/>
      <c r="B72" s="92"/>
      <c r="C72" s="92"/>
      <c r="D72" s="92"/>
      <c r="E72" s="85"/>
      <c r="F72" s="92"/>
      <c r="G72" s="92"/>
      <c r="H72" s="86"/>
      <c r="I72" s="86"/>
      <c r="J72" s="86"/>
      <c r="K72" s="86"/>
      <c r="L72" s="86"/>
      <c r="M72" s="92"/>
      <c r="N72" s="92"/>
      <c r="O72" s="92"/>
      <c r="P72" s="92"/>
      <c r="Q72" s="92"/>
      <c r="R72" s="86"/>
      <c r="S72" s="86"/>
      <c r="T72" s="86"/>
      <c r="U72" s="86"/>
      <c r="V72" s="86"/>
      <c r="W72" s="92"/>
      <c r="X72" s="92"/>
      <c r="Y72" s="92"/>
      <c r="Z72" s="86"/>
      <c r="AA72" s="86"/>
      <c r="AB72" s="86"/>
      <c r="AC72" s="86"/>
    </row>
    <row r="73" spans="1:30" s="81" customFormat="1" x14ac:dyDescent="0.2">
      <c r="A73" s="92"/>
      <c r="B73" s="92"/>
      <c r="C73" s="92"/>
      <c r="D73" s="92"/>
      <c r="E73" s="85"/>
      <c r="F73" s="92"/>
      <c r="G73" s="92"/>
      <c r="H73" s="86"/>
      <c r="I73" s="86"/>
      <c r="J73" s="86"/>
      <c r="K73" s="86"/>
      <c r="L73" s="86"/>
      <c r="M73" s="87"/>
      <c r="N73" s="84"/>
      <c r="O73" s="92"/>
      <c r="P73" s="92"/>
      <c r="Q73" s="92"/>
      <c r="R73" s="86"/>
      <c r="S73" s="86"/>
      <c r="T73" s="86"/>
      <c r="U73" s="86"/>
      <c r="V73" s="86"/>
      <c r="W73" s="87"/>
      <c r="X73" s="92"/>
      <c r="Y73" s="92"/>
      <c r="Z73" s="86"/>
      <c r="AA73" s="86"/>
      <c r="AB73" s="86"/>
      <c r="AC73" s="86"/>
      <c r="AD73" s="88"/>
    </row>
    <row r="74" spans="1:30" s="81" customFormat="1" x14ac:dyDescent="0.2">
      <c r="A74" s="84" t="s">
        <v>2</v>
      </c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8"/>
    </row>
    <row r="75" spans="1:30" s="81" customFormat="1" x14ac:dyDescent="0.2">
      <c r="AD75" s="88"/>
    </row>
  </sheetData>
  <mergeCells count="42">
    <mergeCell ref="A69:E69"/>
    <mergeCell ref="F69:O69"/>
    <mergeCell ref="P69:W69"/>
    <mergeCell ref="A59:D59"/>
    <mergeCell ref="M59:AC59"/>
    <mergeCell ref="A68:D68"/>
    <mergeCell ref="E68:G68"/>
    <mergeCell ref="H68:L68"/>
    <mergeCell ref="A12:AC12"/>
    <mergeCell ref="A1:AC1"/>
    <mergeCell ref="A2:AC2"/>
    <mergeCell ref="A3:AC3"/>
    <mergeCell ref="A4:AC4"/>
    <mergeCell ref="A5:AC5"/>
    <mergeCell ref="A6:AC6"/>
    <mergeCell ref="A7:AC7"/>
    <mergeCell ref="A8:AC8"/>
    <mergeCell ref="A9:AC9"/>
    <mergeCell ref="A10:AC10"/>
    <mergeCell ref="A11:AC11"/>
    <mergeCell ref="H16:AC16"/>
    <mergeCell ref="H17:AC17"/>
    <mergeCell ref="H18:AC18"/>
    <mergeCell ref="A13:D13"/>
    <mergeCell ref="H13:I13"/>
    <mergeCell ref="A14:D14"/>
    <mergeCell ref="H14:I14"/>
    <mergeCell ref="A15:G15"/>
    <mergeCell ref="H15:AC15"/>
    <mergeCell ref="C21:C22"/>
    <mergeCell ref="D21:D22"/>
    <mergeCell ref="E21:E22"/>
    <mergeCell ref="F21:F22"/>
    <mergeCell ref="G21:G22"/>
    <mergeCell ref="H21:W21"/>
    <mergeCell ref="Y21:Z21"/>
    <mergeCell ref="AA21:AA22"/>
    <mergeCell ref="AB21:AB22"/>
    <mergeCell ref="AC21:AC22"/>
    <mergeCell ref="X21:X22"/>
    <mergeCell ref="A21:A22"/>
    <mergeCell ref="B21:B22"/>
  </mergeCells>
  <conditionalFormatting sqref="A74 P74:AC74 AE74:XFD74 AD71">
    <cfRule type="cellIs" dxfId="1" priority="1" operator="equal">
      <formula>0</formula>
    </cfRule>
  </conditionalFormatting>
  <conditionalFormatting sqref="G63:G66 I63:J66 L63:AC6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2025-01-24T14:02:31Z</dcterms:created>
  <dcterms:modified xsi:type="dcterms:W3CDTF">2025-01-24T21:19:32Z</dcterms:modified>
</cp:coreProperties>
</file>