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/>
  </bookViews>
  <sheets>
    <sheet name="Критериум Юноши" sheetId="1" r:id="rId1"/>
  </sheets>
  <definedNames>
    <definedName name="_xlnm.Print_Titles" localSheetId="0">'Критериум Юноши'!$21:$22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8" i="1" l="1"/>
  <c r="AP107" i="1"/>
  <c r="AP106" i="1"/>
  <c r="AP105" i="1"/>
  <c r="AP104" i="1"/>
  <c r="AP102" i="1"/>
  <c r="AM108" i="1"/>
  <c r="AM107" i="1"/>
  <c r="AM106" i="1"/>
  <c r="AM105" i="1"/>
  <c r="AM116" i="1" l="1"/>
  <c r="L116" i="1"/>
  <c r="E116" i="1"/>
  <c r="AM104" i="1"/>
  <c r="AM103" i="1" s="1"/>
  <c r="AP103" i="1"/>
  <c r="AM24" i="1" l="1"/>
  <c r="AM25" i="1"/>
  <c r="AM26" i="1"/>
  <c r="AM27" i="1"/>
  <c r="AM28" i="1"/>
  <c r="AM29" i="1"/>
  <c r="AM30" i="1"/>
  <c r="AM31" i="1"/>
  <c r="AM32" i="1"/>
  <c r="AM23" i="1"/>
</calcChain>
</file>

<file path=xl/sharedStrings.xml><?xml version="1.0" encoding="utf-8"?>
<sst xmlns="http://schemas.openxmlformats.org/spreadsheetml/2006/main" count="423" uniqueCount="236">
  <si>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</si>
  <si>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</si>
  <si>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</si>
  <si>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</si>
  <si>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</si>
  <si>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</si>
  <si>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</si>
  <si>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 xml:space="preserve"> МЕСТО ПРОВЕДЕНИЯ</t>
    </r>
    <r>
      <rPr>
        <sz val="11"/>
        <rFont val="Calibri"/>
        <family val="2"/>
        <charset val="204"/>
        <scheme val="minor"/>
      </rPr>
      <t>: г. Майкоп</t>
    </r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</si>
  <si>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</si>
  <si>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</si>
  <si>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</si>
  <si>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</si>
  <si>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Лелюк А.Ф. (ВК, г. Майкоп)</t>
  </si>
  <si>
    <t>ГЛАВНЫЙ СЕКРЕТАРЬ:</t>
  </si>
  <si>
    <t>Воронов А. М. (1К, Майкоп)</t>
  </si>
  <si>
    <t>СУДЬЯ НА ФИНИШЕ:</t>
  </si>
  <si>
    <t>МЕСТО</t>
  </si>
  <si>
    <t>НОМЕР</t>
  </si>
  <si>
    <t>КОД UCI</t>
  </si>
  <si>
    <t>ФАМИЛИЯ ИМЯ</t>
  </si>
  <si>
    <t>ГОД РОЖД.</t>
  </si>
  <si>
    <t>РАЗРЯД,
ЗВАНИЕ</t>
  </si>
  <si>
    <t>ТЕРРИТОРИАЛЬНАЯ ПРИНАДЛЕЖНОСТЬ</t>
  </si>
  <si>
    <t>ОЧКИ НА ПРОМЕЖУТОЧНЫХ ФИНИШАХ</t>
  </si>
  <si>
    <t>Приход</t>
  </si>
  <si>
    <t>РЕЗУЛЬТАТ очки</t>
  </si>
  <si>
    <t>Доп. Инфо</t>
  </si>
  <si>
    <t>ВЫПОЛНЕНИЕ НТУ ЕВСК</t>
  </si>
  <si>
    <t>ПРИМЕЧАНИЕ</t>
  </si>
  <si>
    <t>НФ</t>
  </si>
  <si>
    <t>КНЯЗЕВ Егор</t>
  </si>
  <si>
    <t>Новосибирская область</t>
  </si>
  <si>
    <t>НС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</si>
  <si>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</si>
  <si>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</si>
  <si>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</si>
  <si>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</si>
  <si>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</si>
  <si>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КМС</t>
  </si>
  <si>
    <t>Санкт-Петербург</t>
  </si>
  <si>
    <t>Ростовская область</t>
  </si>
  <si>
    <t>ТОКАРЕВ Матвей</t>
  </si>
  <si>
    <r>
      <rPr>
        <b/>
        <sz val="11"/>
        <color theme="1"/>
        <rFont val="Calibri"/>
        <family val="2"/>
        <charset val="204"/>
        <scheme val="minor"/>
      </rPr>
      <t>НАЧАЛО ГОНКИ:</t>
    </r>
    <r>
      <rPr>
        <sz val="11"/>
        <color theme="1"/>
        <rFont val="Calibri"/>
        <family val="2"/>
        <charset val="204"/>
        <scheme val="minor"/>
      </rPr>
      <t xml:space="preserve"> 11ч 00м </t>
    </r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</si>
  <si>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 xml:space="preserve"> 12ч 00м</t>
    </r>
  </si>
  <si>
    <t>шоссе - критериум 20-40 км</t>
  </si>
  <si>
    <t>1300 м/16</t>
  </si>
  <si>
    <t>Удмуртская Республика</t>
  </si>
  <si>
    <t>НИКОНОВ Александр</t>
  </si>
  <si>
    <t>ПОПОВ Максим</t>
  </si>
  <si>
    <t>ДЕМИРЧЯН Артак</t>
  </si>
  <si>
    <t>ПОПОВ Марк</t>
  </si>
  <si>
    <t>ПАВЛОВСКИЙ Дмитрий</t>
  </si>
  <si>
    <t>Московская область</t>
  </si>
  <si>
    <t>БЕЛОУСОВ Иван</t>
  </si>
  <si>
    <t>АГАФОНОВ Егор</t>
  </si>
  <si>
    <t>ПОЛЯКОВ Кирилл</t>
  </si>
  <si>
    <t>АЗИЗА Али</t>
  </si>
  <si>
    <t>ТЛЮСТАНГЕЛОВ Даниил</t>
  </si>
  <si>
    <t>Республика Адыгея</t>
  </si>
  <si>
    <t>САРОЯН Артур</t>
  </si>
  <si>
    <t>Свердловская область</t>
  </si>
  <si>
    <t>БЕЛОРУСОВ Дмитрий</t>
  </si>
  <si>
    <t>ВИШНЕВСКИЙ Роман</t>
  </si>
  <si>
    <t>ВОРОНОВ Сергей</t>
  </si>
  <si>
    <t>ГОЙДА Даниил</t>
  </si>
  <si>
    <t>ЗАКУТКИН Егор</t>
  </si>
  <si>
    <t>КОРЧУГАНОВ Степан</t>
  </si>
  <si>
    <t>ПОЛЕЩУК Илья</t>
  </si>
  <si>
    <t>ХАБИПОВ Дамир</t>
  </si>
  <si>
    <t>Республика Татарстан</t>
  </si>
  <si>
    <t>ХАРЧЕНКО Алексей</t>
  </si>
  <si>
    <t>ЧЕУЖЕВ Эльдар</t>
  </si>
  <si>
    <t>ШКОЛЬНИК Филипп</t>
  </si>
  <si>
    <t>ЯКИМОВ Даниил</t>
  </si>
  <si>
    <t>1 СР</t>
  </si>
  <si>
    <t>3 СР</t>
  </si>
  <si>
    <t>2 СР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</si>
  <si>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</si>
  <si>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</si>
  <si>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</si>
  <si>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</si>
  <si>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№ ВРВС: 0080721811С</t>
  </si>
  <si>
    <r>
      <rPr>
        <b/>
        <sz val="11"/>
        <rFont val="Calibri"/>
        <family val="2"/>
        <charset val="204"/>
        <scheme val="minor"/>
      </rP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24 АПРЕЛЯ 2022 ГОДА</t>
    </r>
  </si>
  <si>
    <t>№ ЕКП 2022: 5076</t>
  </si>
  <si>
    <t>18.02.2006</t>
  </si>
  <si>
    <t>09.06.2007</t>
  </si>
  <si>
    <t>ПРОСАНДЕЕВ Ярослав</t>
  </si>
  <si>
    <t>10.03.2007</t>
  </si>
  <si>
    <t>21.04.2006</t>
  </si>
  <si>
    <t>17.05.2007</t>
  </si>
  <si>
    <t>КОСАРЕВ Сергей</t>
  </si>
  <si>
    <t>08.06.2006</t>
  </si>
  <si>
    <t>Республика Башкортостан</t>
  </si>
  <si>
    <t>ЯКОВЛЕВ Матвей</t>
  </si>
  <si>
    <t>22.01.2008</t>
  </si>
  <si>
    <t>15.04.2006</t>
  </si>
  <si>
    <t>22.09.2007</t>
  </si>
  <si>
    <t>НОВОЛОДСКИЙ Ростислав</t>
  </si>
  <si>
    <t>18.05.2008</t>
  </si>
  <si>
    <t>07.06.2006</t>
  </si>
  <si>
    <t>СВИЛОВСКИЙ Денис</t>
  </si>
  <si>
    <t>18.03.2008</t>
  </si>
  <si>
    <t>УСМАНОВ Линар</t>
  </si>
  <si>
    <t>14.06.2006</t>
  </si>
  <si>
    <t>ЧУЧВА Егор</t>
  </si>
  <si>
    <t>10.10.2006</t>
  </si>
  <si>
    <t>СВИЛОВСКИЙ Данил</t>
  </si>
  <si>
    <t>21.09.2007</t>
  </si>
  <si>
    <t>УМЕРГАЛИН Артур</t>
  </si>
  <si>
    <t>22.07.2006</t>
  </si>
  <si>
    <t>БЛОХИН Кирилл</t>
  </si>
  <si>
    <t>09.06.2008</t>
  </si>
  <si>
    <t>ГРЕЧИШКИН Вадим</t>
  </si>
  <si>
    <t>11.07.2007</t>
  </si>
  <si>
    <t>ЗИМАНОВ Олег</t>
  </si>
  <si>
    <t>23.01.2006</t>
  </si>
  <si>
    <t>21.03.2006</t>
  </si>
  <si>
    <t>БОНДАРЕНКО Александр</t>
  </si>
  <si>
    <t>16.03.2007</t>
  </si>
  <si>
    <t>04.03.2006</t>
  </si>
  <si>
    <t>29.08.2006</t>
  </si>
  <si>
    <t>12.11.2006</t>
  </si>
  <si>
    <t>ШКРЯБИН Арсен</t>
  </si>
  <si>
    <t>18.12.2006</t>
  </si>
  <si>
    <t>Омская область</t>
  </si>
  <si>
    <t>12.05.2006</t>
  </si>
  <si>
    <t>МАЛИКОВ Данил</t>
  </si>
  <si>
    <t>03.03.2006</t>
  </si>
  <si>
    <t>12.12.2006</t>
  </si>
  <si>
    <t>ХРИСТОЛЮБОВ Павел</t>
  </si>
  <si>
    <t>06.11.2007</t>
  </si>
  <si>
    <t>17.03.2006</t>
  </si>
  <si>
    <t>ЖАРИКОВ Максим</t>
  </si>
  <si>
    <t>28.05.2007</t>
  </si>
  <si>
    <t>БАЛУХИН Даниил</t>
  </si>
  <si>
    <t>03.10.2007</t>
  </si>
  <si>
    <t>Краснодарский край</t>
  </si>
  <si>
    <t>КАЗАК Максим</t>
  </si>
  <si>
    <t>10.01.2006</t>
  </si>
  <si>
    <t>ЗЫКОВ Николай</t>
  </si>
  <si>
    <t>12.10.2007</t>
  </si>
  <si>
    <t>Красноярский край</t>
  </si>
  <si>
    <t>25.01.2007</t>
  </si>
  <si>
    <t>07.12.2007</t>
  </si>
  <si>
    <t>11.01.2007</t>
  </si>
  <si>
    <t>02.09.2007</t>
  </si>
  <si>
    <t>20.03.2007</t>
  </si>
  <si>
    <t>ПОКРОВСКИЙ Владислав</t>
  </si>
  <si>
    <t>27.01.2008</t>
  </si>
  <si>
    <t>ГРЕЧКИН Дмитрий</t>
  </si>
  <si>
    <t>11.12.2006</t>
  </si>
  <si>
    <t>СЕМЬЯНОВ Александр</t>
  </si>
  <si>
    <t>19.09.2007</t>
  </si>
  <si>
    <t>ГОЛОВИН Егор</t>
  </si>
  <si>
    <t>13.01.2006</t>
  </si>
  <si>
    <t>КУРШАКОВ Владислав</t>
  </si>
  <si>
    <t>01.08.2007</t>
  </si>
  <si>
    <t>КОНОНОВ Илья</t>
  </si>
  <si>
    <t>23.05.2007</t>
  </si>
  <si>
    <t>ПУХОРЕВ Алексей</t>
  </si>
  <si>
    <t>04.05.2006</t>
  </si>
  <si>
    <t>Кемеровская область</t>
  </si>
  <si>
    <t>КУЛАГИН Глеб</t>
  </si>
  <si>
    <t>25.10.2007</t>
  </si>
  <si>
    <t>ПРИДАТЧЕНКО Егор</t>
  </si>
  <si>
    <t>25.08.2006</t>
  </si>
  <si>
    <t>02.06.2007</t>
  </si>
  <si>
    <t>БУТРИК Егор</t>
  </si>
  <si>
    <t>17.08.2006</t>
  </si>
  <si>
    <t>ЖИГАЛОВ Родион</t>
  </si>
  <si>
    <t>06.10.2006</t>
  </si>
  <si>
    <t>КАЗАЧЕНКО Артём</t>
  </si>
  <si>
    <t>23.04.2007</t>
  </si>
  <si>
    <t>ГУРЖИЙ Иван</t>
  </si>
  <si>
    <t>02.09.2006</t>
  </si>
  <si>
    <t>22.06.2006</t>
  </si>
  <si>
    <t>МИНИБАЕВ Айнур</t>
  </si>
  <si>
    <t>07.05.2007</t>
  </si>
  <si>
    <t>СИБАГАТУЛЛИН Аяз</t>
  </si>
  <si>
    <t>07.01.2007</t>
  </si>
  <si>
    <t>ЧЕПАЙКИН Илья</t>
  </si>
  <si>
    <t>08.03.2007</t>
  </si>
  <si>
    <t>28.06.2006</t>
  </si>
  <si>
    <t>МАМУЛИН Дмитрий</t>
  </si>
  <si>
    <t>01.02.2006</t>
  </si>
  <si>
    <t>КУЗЕМА АРТЕМ</t>
  </si>
  <si>
    <t>18.08.2006</t>
  </si>
  <si>
    <t>МИТЮКОВ Ярослав</t>
  </si>
  <si>
    <t>19.05.2006</t>
  </si>
  <si>
    <t>КЛЕТУШКИН Игорь</t>
  </si>
  <si>
    <t>09.04.2006</t>
  </si>
  <si>
    <t>КОЛОМЕЙЦЕВ Ярослав</t>
  </si>
  <si>
    <t>30.01.2008</t>
  </si>
  <si>
    <t>27.10.2006</t>
  </si>
  <si>
    <t>БОНДАРЕВСКИЙ Егор</t>
  </si>
  <si>
    <t>16.06.2007</t>
  </si>
  <si>
    <t>ПЕСТЕРЕВ Владимир</t>
  </si>
  <si>
    <t>19.12.2007</t>
  </si>
  <si>
    <t>БАЗАРОВ Ярослав</t>
  </si>
  <si>
    <t>20.01.2006</t>
  </si>
  <si>
    <t>04.01.2006</t>
  </si>
  <si>
    <t>Москва</t>
  </si>
  <si>
    <t>МИХАЛЕВ Илья</t>
  </si>
  <si>
    <t>28.03.2007</t>
  </si>
  <si>
    <t>КРЫЛОВ Савва</t>
  </si>
  <si>
    <t>15.06.2006</t>
  </si>
  <si>
    <t>ЖИЗНЕВСКИЙ Владислав</t>
  </si>
  <si>
    <t>28.12.2007</t>
  </si>
  <si>
    <t>ЮНУСОВ Тимур</t>
  </si>
  <si>
    <t>11.09.2007</t>
  </si>
  <si>
    <t>СЕРДЮКОВ Виталий</t>
  </si>
  <si>
    <t>05.08.2007</t>
  </si>
  <si>
    <t>ЦАПЕНКО Родион</t>
  </si>
  <si>
    <t>06.04.2008</t>
  </si>
  <si>
    <t>ИЛЬИН Матвей</t>
  </si>
  <si>
    <t>14.09.2008</t>
  </si>
  <si>
    <t>ЕЛФИМОВ Илья</t>
  </si>
  <si>
    <t>16.07.2006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</si>
  <si>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</si>
  <si>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</si>
  <si>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</si>
  <si>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</si>
  <si>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</si>
  <si>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</si>
  <si>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</si>
  <si>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</si>
  <si>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</si>
  <si>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</si>
  <si>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СУДЬЯ НА ФИНИШЕ</t>
  </si>
  <si>
    <t/>
  </si>
  <si>
    <t>Азаров С. Н. (ВК, г. Санкт-Петербург)</t>
  </si>
  <si>
    <t>Температура: +12+16</t>
  </si>
  <si>
    <t>Влажность: 65%</t>
  </si>
  <si>
    <t>Ветер: 3,0 м/с (с/в)</t>
  </si>
  <si>
    <t>Осадки: облачно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</si>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</sst>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1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</cellStyleXfs>
  <cellXfs count="160">
    <xf numFmtId="0" fontId="0" fillId="0" borderId="0" xfId="0"/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5" fillId="0" borderId="7" xfId="1" applyFont="1" applyBorder="1"/>
    <xf numFmtId="0" fontId="9" fillId="0" borderId="7" xfId="1" applyFont="1" applyBorder="1" applyAlignment="1">
      <alignment vertical="center"/>
    </xf>
    <xf numFmtId="0" fontId="11" fillId="0" borderId="7" xfId="1" applyFont="1" applyBorder="1" applyAlignment="1">
      <alignment horizontal="righ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0" fontId="10" fillId="0" borderId="12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right" vertical="center"/>
    </xf>
    <xf numFmtId="0" fontId="10" fillId="0" borderId="15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9" fillId="0" borderId="13" xfId="1" applyFont="1" applyBorder="1" applyAlignment="1">
      <alignment horizontal="right" vertical="center"/>
    </xf>
    <xf numFmtId="0" fontId="12" fillId="0" borderId="13" xfId="1" applyFont="1" applyBorder="1" applyAlignment="1">
      <alignment horizontal="right" vertical="center"/>
    </xf>
    <xf numFmtId="0" fontId="10" fillId="0" borderId="17" xfId="1" applyFont="1" applyFill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right" vertical="center"/>
    </xf>
    <xf numFmtId="0" fontId="5" fillId="0" borderId="18" xfId="1" applyFont="1" applyBorder="1" applyAlignment="1">
      <alignment vertical="center"/>
    </xf>
    <xf numFmtId="0" fontId="10" fillId="0" borderId="19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18" xfId="1" applyFont="1" applyBorder="1" applyAlignment="1">
      <alignment vertical="center"/>
    </xf>
    <xf numFmtId="49" fontId="9" fillId="0" borderId="20" xfId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right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18" fillId="0" borderId="8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 wrapText="1"/>
    </xf>
    <xf numFmtId="0" fontId="19" fillId="0" borderId="23" xfId="3" applyFont="1" applyFill="1" applyBorder="1" applyAlignment="1">
      <alignment vertical="center" wrapText="1"/>
    </xf>
    <xf numFmtId="165" fontId="19" fillId="0" borderId="23" xfId="4" applyNumberFormat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0" fontId="19" fillId="0" borderId="23" xfId="4" applyFont="1" applyFill="1" applyBorder="1" applyAlignment="1">
      <alignment vertical="center" wrapText="1"/>
    </xf>
    <xf numFmtId="0" fontId="5" fillId="0" borderId="23" xfId="1" applyFont="1" applyBorder="1" applyAlignment="1">
      <alignment vertical="center"/>
    </xf>
    <xf numFmtId="0" fontId="5" fillId="0" borderId="23" xfId="1" applyFont="1" applyBorder="1" applyAlignment="1">
      <alignment horizontal="center" vertical="center"/>
    </xf>
    <xf numFmtId="1" fontId="19" fillId="0" borderId="23" xfId="4" applyNumberFormat="1" applyFont="1" applyFill="1" applyBorder="1" applyAlignment="1">
      <alignment horizontal="center" vertical="center" wrapText="1"/>
    </xf>
    <xf numFmtId="1" fontId="19" fillId="3" borderId="23" xfId="4" applyNumberFormat="1" applyFont="1" applyFill="1" applyBorder="1" applyAlignment="1">
      <alignment horizontal="center" vertical="center" wrapText="1"/>
    </xf>
    <xf numFmtId="0" fontId="5" fillId="0" borderId="23" xfId="1" applyNumberFormat="1" applyFont="1" applyFill="1" applyBorder="1" applyAlignment="1" applyProtection="1">
      <alignment horizontal="center" vertical="center"/>
    </xf>
    <xf numFmtId="0" fontId="19" fillId="0" borderId="23" xfId="4" applyFont="1" applyFill="1" applyBorder="1" applyAlignment="1">
      <alignment horizontal="center" vertical="center" wrapText="1"/>
    </xf>
    <xf numFmtId="0" fontId="19" fillId="3" borderId="23" xfId="4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vertical="center" wrapText="1"/>
    </xf>
    <xf numFmtId="0" fontId="5" fillId="0" borderId="23" xfId="5" applyFont="1" applyBorder="1" applyAlignment="1">
      <alignment horizontal="center" vertical="center" wrapText="1"/>
    </xf>
    <xf numFmtId="0" fontId="19" fillId="0" borderId="23" xfId="3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 wrapText="1"/>
    </xf>
    <xf numFmtId="165" fontId="5" fillId="0" borderId="23" xfId="1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5" xfId="1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0" fontId="5" fillId="3" borderId="28" xfId="0" applyFont="1" applyFill="1" applyBorder="1" applyAlignment="1">
      <alignment horizontal="right" vertical="center"/>
    </xf>
    <xf numFmtId="49" fontId="9" fillId="0" borderId="29" xfId="1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49" fontId="9" fillId="0" borderId="30" xfId="1" applyNumberFormat="1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16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13" fillId="2" borderId="23" xfId="2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NumberFormat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>
      <alignment vertical="center" wrapText="1"/>
    </xf>
    <xf numFmtId="0" fontId="5" fillId="0" borderId="34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 wrapText="1"/>
    </xf>
    <xf numFmtId="0" fontId="19" fillId="0" borderId="37" xfId="3" applyFont="1" applyFill="1" applyBorder="1" applyAlignment="1">
      <alignment vertical="center" wrapText="1"/>
    </xf>
    <xf numFmtId="165" fontId="19" fillId="0" borderId="37" xfId="4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0" fontId="19" fillId="0" borderId="37" xfId="4" applyFont="1" applyFill="1" applyBorder="1" applyAlignment="1">
      <alignment horizontal="center" vertical="center" wrapText="1"/>
    </xf>
    <xf numFmtId="0" fontId="19" fillId="0" borderId="37" xfId="4" applyFont="1" applyFill="1" applyBorder="1" applyAlignment="1">
      <alignment vertical="center" wrapText="1"/>
    </xf>
    <xf numFmtId="0" fontId="19" fillId="3" borderId="37" xfId="4" applyFont="1" applyFill="1" applyBorder="1" applyAlignment="1">
      <alignment horizontal="center" vertical="center" wrapText="1"/>
    </xf>
    <xf numFmtId="1" fontId="19" fillId="0" borderId="37" xfId="4" applyNumberFormat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vertical="center" wrapText="1"/>
    </xf>
    <xf numFmtId="0" fontId="5" fillId="0" borderId="38" xfId="1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2" borderId="32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15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4" xfId="5"/>
    <cellStyle name="Обычный_ID4938_RS 2" xfId="3"/>
    <cellStyle name="Обычный_ID4938_RS_1" xfId="4"/>
    <cellStyle name="Обычный_Стартовый протокол Смирнов_20101106_Results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698500</xdr:colOff>
      <xdr:row>0</xdr:row>
      <xdr:rowOff>129269</xdr:rowOff>
    </xdr:from>
    <xdr:to>
      <xdr:col>3</xdr:col>
      <xdr:colOff>731944</xdr:colOff>
      <xdr:row>3</xdr:row>
      <xdr:rowOff>137563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129269"/>
          <a:ext cx="1024015" cy="7417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574071</xdr:colOff>
      <xdr:row>3</xdr:row>
      <xdr:rowOff>214626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564671" cy="934445"/>
        </a:xfrm>
        <a:prstGeom prst="rect">
          <a:avLst/>
        </a:prstGeom>
      </xdr:spPr>
    </xdr:pic>
    <xdr:clientData/>
  </xdr:twoCellAnchor>
  <xdr:twoCellAnchor editAs="oneCell">
    <xdr:from>
      <xdr:col>41</xdr:col>
      <xdr:colOff>166688</xdr:colOff>
      <xdr:row>0</xdr:row>
      <xdr:rowOff>107156</xdr:rowOff>
    </xdr:from>
    <xdr:to>
      <xdr:col>41</xdr:col>
      <xdr:colOff>966788</xdr:colOff>
      <xdr:row>3</xdr:row>
      <xdr:rowOff>186018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3138" y="107156"/>
          <a:ext cx="800100" cy="812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P117"/>
  <sheetViews>
    <sheetView tabSelected="1" view="pageBreakPreview" zoomScale="73" zoomScaleNormal="90" zoomScaleSheetLayoutView="73" workbookViewId="0">
      <selection activeCell="E5" sqref="E5"/>
    </sheetView>
  </sheetViews>
  <sheetFormatPr defaultRowHeight="12.75" x14ac:dyDescent="0.2"/>
  <cols>
    <col min="1" max="1" width="6.125" style="1" customWidth="1"/>
    <col min="2" max="2" width="6.875" style="39" customWidth="1"/>
    <col min="3" max="3" width="13" style="39" customWidth="1"/>
    <col min="4" max="4" width="23.75" style="1" customWidth="1"/>
    <col min="5" max="5" width="10.875" style="1" customWidth="1"/>
    <col min="6" max="6" width="7.75" style="1" customWidth="1"/>
    <col min="7" max="7" width="17.125" style="1" customWidth="1"/>
    <col min="8" max="20" width="3.25" style="1" customWidth="1"/>
    <col min="21" max="23" width="2.875" style="1" bestFit="1" customWidth="1"/>
    <col min="24" max="24" width="3.25" style="1" hidden="1" customWidth="1"/>
    <col min="25" max="37" width="2.875" style="1" hidden="1" customWidth="1"/>
    <col min="38" max="38" width="19.5" style="1" customWidth="1"/>
    <col min="39" max="40" width="9.125" style="1" customWidth="1"/>
    <col min="41" max="41" width="11.5" style="1" customWidth="1"/>
    <col min="42" max="42" width="16.375" style="1" customWidth="1"/>
    <col min="43" max="16384" width="9" style="1"/>
  </cols>
  <sheetData>
    <row r="1" spans="1:42" ht="15.75" customHeight="1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</row>
    <row r="2" spans="1:42" ht="21" x14ac:dyDescent="0.2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</row>
    <row r="3" spans="1:42" ht="21" x14ac:dyDescent="0.2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</row>
    <row r="4" spans="1:42" ht="21" x14ac:dyDescent="0.2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 ht="7.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2" customFormat="1" ht="20.25" customHeight="1" x14ac:dyDescent="0.2">
      <c r="A6" s="159" t="s">
        <v>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</row>
    <row r="7" spans="1:42" s="2" customFormat="1" ht="18" customHeight="1" x14ac:dyDescent="0.2">
      <c r="A7" s="144" t="s">
        <v>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</row>
    <row r="8" spans="1:42" s="2" customFormat="1" ht="3" customHeight="1" thickBo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</row>
    <row r="9" spans="1:42" ht="24" customHeight="1" thickTop="1" x14ac:dyDescent="0.2">
      <c r="A9" s="145" t="s">
        <v>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7"/>
    </row>
    <row r="10" spans="1:42" ht="18" customHeight="1" x14ac:dyDescent="0.2">
      <c r="A10" s="148" t="s">
        <v>44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50"/>
    </row>
    <row r="11" spans="1:42" ht="19.5" customHeight="1" x14ac:dyDescent="0.2">
      <c r="A11" s="148" t="s">
        <v>235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50"/>
    </row>
    <row r="12" spans="1:42" ht="3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ht="15.75" x14ac:dyDescent="0.2">
      <c r="A13" s="6" t="s">
        <v>7</v>
      </c>
      <c r="B13" s="7"/>
      <c r="C13" s="7"/>
      <c r="D13" s="8"/>
      <c r="E13" s="40"/>
      <c r="F13" s="40"/>
      <c r="G13" s="41" t="s">
        <v>42</v>
      </c>
      <c r="H13" s="4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10"/>
      <c r="AP13" s="44" t="s">
        <v>81</v>
      </c>
    </row>
    <row r="14" spans="1:42" ht="15.75" x14ac:dyDescent="0.2">
      <c r="A14" s="11" t="s">
        <v>82</v>
      </c>
      <c r="B14" s="12"/>
      <c r="C14" s="12"/>
      <c r="D14" s="13"/>
      <c r="E14" s="42"/>
      <c r="F14" s="42"/>
      <c r="G14" s="43" t="s">
        <v>43</v>
      </c>
      <c r="H14" s="4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15" t="s">
        <v>83</v>
      </c>
    </row>
    <row r="15" spans="1:42" ht="15" x14ac:dyDescent="0.2">
      <c r="A15" s="151" t="s">
        <v>8</v>
      </c>
      <c r="B15" s="152"/>
      <c r="C15" s="152"/>
      <c r="D15" s="152"/>
      <c r="E15" s="152"/>
      <c r="F15" s="152"/>
      <c r="G15" s="153"/>
      <c r="H15" s="154" t="s">
        <v>9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5"/>
    </row>
    <row r="16" spans="1:42" ht="15" x14ac:dyDescent="0.2">
      <c r="A16" s="16" t="s">
        <v>10</v>
      </c>
      <c r="B16" s="17"/>
      <c r="C16" s="17"/>
      <c r="D16" s="18"/>
      <c r="E16" s="18"/>
      <c r="F16" s="18"/>
      <c r="G16" s="19"/>
      <c r="H16" s="20" t="s">
        <v>77</v>
      </c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4"/>
    </row>
    <row r="17" spans="1:42" ht="15" x14ac:dyDescent="0.2">
      <c r="A17" s="16" t="s">
        <v>11</v>
      </c>
      <c r="B17" s="23"/>
      <c r="C17" s="23"/>
      <c r="D17" s="25"/>
      <c r="E17" s="26"/>
      <c r="F17" s="25"/>
      <c r="G17" s="27" t="s">
        <v>12</v>
      </c>
      <c r="H17" s="20" t="s">
        <v>78</v>
      </c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24"/>
    </row>
    <row r="18" spans="1:42" ht="15" x14ac:dyDescent="0.2">
      <c r="A18" s="16" t="s">
        <v>13</v>
      </c>
      <c r="B18" s="17"/>
      <c r="C18" s="17"/>
      <c r="D18" s="26"/>
      <c r="E18" s="18"/>
      <c r="F18" s="18"/>
      <c r="G18" s="110" t="s">
        <v>230</v>
      </c>
      <c r="H18" s="20" t="s">
        <v>79</v>
      </c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4"/>
    </row>
    <row r="19" spans="1:42" ht="15.75" thickBot="1" x14ac:dyDescent="0.25">
      <c r="A19" s="28" t="s">
        <v>15</v>
      </c>
      <c r="B19" s="29"/>
      <c r="C19" s="29"/>
      <c r="D19" s="30"/>
      <c r="E19" s="30"/>
      <c r="F19" s="31"/>
      <c r="G19" s="26" t="s">
        <v>14</v>
      </c>
      <c r="H19" s="32" t="s">
        <v>80</v>
      </c>
      <c r="I19" s="33"/>
      <c r="J19" s="33"/>
      <c r="K19" s="33"/>
      <c r="L19" s="33"/>
      <c r="M19" s="33"/>
      <c r="N19" s="29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29">
        <v>20.8</v>
      </c>
      <c r="AP19" s="35" t="s">
        <v>45</v>
      </c>
    </row>
    <row r="20" spans="1:42" ht="6.75" customHeight="1" thickTop="1" thickBot="1" x14ac:dyDescent="0.25">
      <c r="A20" s="36"/>
      <c r="B20" s="37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s="38" customFormat="1" ht="21.75" customHeight="1" thickTop="1" x14ac:dyDescent="0.2">
      <c r="A21" s="156" t="s">
        <v>16</v>
      </c>
      <c r="B21" s="134" t="s">
        <v>17</v>
      </c>
      <c r="C21" s="134" t="s">
        <v>18</v>
      </c>
      <c r="D21" s="134" t="s">
        <v>19</v>
      </c>
      <c r="E21" s="134" t="s">
        <v>20</v>
      </c>
      <c r="F21" s="134" t="s">
        <v>21</v>
      </c>
      <c r="G21" s="134" t="s">
        <v>22</v>
      </c>
      <c r="H21" s="140" t="s">
        <v>23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34" t="s">
        <v>24</v>
      </c>
      <c r="AM21" s="134" t="s">
        <v>25</v>
      </c>
      <c r="AN21" s="134" t="s">
        <v>26</v>
      </c>
      <c r="AO21" s="142" t="s">
        <v>27</v>
      </c>
      <c r="AP21" s="138" t="s">
        <v>28</v>
      </c>
    </row>
    <row r="22" spans="1:42" s="38" customFormat="1" ht="18" customHeight="1" x14ac:dyDescent="0.2">
      <c r="A22" s="157"/>
      <c r="B22" s="135"/>
      <c r="C22" s="135"/>
      <c r="D22" s="135"/>
      <c r="E22" s="135"/>
      <c r="F22" s="135"/>
      <c r="G22" s="135"/>
      <c r="H22" s="111">
        <v>1</v>
      </c>
      <c r="I22" s="111">
        <v>2</v>
      </c>
      <c r="J22" s="111">
        <v>3</v>
      </c>
      <c r="K22" s="111">
        <v>4</v>
      </c>
      <c r="L22" s="111">
        <v>5</v>
      </c>
      <c r="M22" s="111">
        <v>6</v>
      </c>
      <c r="N22" s="111">
        <v>7</v>
      </c>
      <c r="O22" s="111">
        <v>8</v>
      </c>
      <c r="P22" s="111">
        <v>9</v>
      </c>
      <c r="Q22" s="111">
        <v>10</v>
      </c>
      <c r="R22" s="111">
        <v>11</v>
      </c>
      <c r="S22" s="111">
        <v>12</v>
      </c>
      <c r="T22" s="111">
        <v>13</v>
      </c>
      <c r="U22" s="111">
        <v>14</v>
      </c>
      <c r="V22" s="111">
        <v>15</v>
      </c>
      <c r="W22" s="111">
        <v>16</v>
      </c>
      <c r="X22" s="111">
        <v>17</v>
      </c>
      <c r="Y22" s="111">
        <v>18</v>
      </c>
      <c r="Z22" s="111">
        <v>19</v>
      </c>
      <c r="AA22" s="111">
        <v>20</v>
      </c>
      <c r="AB22" s="111">
        <v>21</v>
      </c>
      <c r="AC22" s="111">
        <v>22</v>
      </c>
      <c r="AD22" s="111">
        <v>23</v>
      </c>
      <c r="AE22" s="111">
        <v>24</v>
      </c>
      <c r="AF22" s="111">
        <v>25</v>
      </c>
      <c r="AG22" s="111">
        <v>26</v>
      </c>
      <c r="AH22" s="111">
        <v>27</v>
      </c>
      <c r="AI22" s="111">
        <v>28</v>
      </c>
      <c r="AJ22" s="111">
        <v>29</v>
      </c>
      <c r="AK22" s="111">
        <v>30</v>
      </c>
      <c r="AL22" s="135"/>
      <c r="AM22" s="135"/>
      <c r="AN22" s="135"/>
      <c r="AO22" s="143"/>
      <c r="AP22" s="139"/>
    </row>
    <row r="23" spans="1:42" ht="30.75" customHeight="1" x14ac:dyDescent="0.2">
      <c r="A23" s="112">
        <v>1</v>
      </c>
      <c r="B23" s="47">
        <v>42</v>
      </c>
      <c r="C23" s="48">
        <v>10095277121</v>
      </c>
      <c r="D23" s="49" t="s">
        <v>48</v>
      </c>
      <c r="E23" s="50" t="s">
        <v>84</v>
      </c>
      <c r="F23" s="51" t="s">
        <v>74</v>
      </c>
      <c r="G23" s="58" t="s">
        <v>39</v>
      </c>
      <c r="H23" s="53"/>
      <c r="I23" s="54">
        <v>3</v>
      </c>
      <c r="J23" s="54"/>
      <c r="K23" s="54">
        <v>3</v>
      </c>
      <c r="L23" s="54"/>
      <c r="M23" s="54">
        <v>5</v>
      </c>
      <c r="N23" s="54"/>
      <c r="O23" s="54">
        <v>2</v>
      </c>
      <c r="P23" s="54"/>
      <c r="Q23" s="54">
        <v>5</v>
      </c>
      <c r="R23" s="54"/>
      <c r="S23" s="54">
        <v>2</v>
      </c>
      <c r="T23" s="54"/>
      <c r="U23" s="54">
        <v>5</v>
      </c>
      <c r="V23" s="54"/>
      <c r="W23" s="54">
        <v>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55"/>
      <c r="AJ23" s="55"/>
      <c r="AK23" s="55"/>
      <c r="AL23" s="56">
        <v>3</v>
      </c>
      <c r="AM23" s="55">
        <f>SUM(H23:W23)</f>
        <v>27</v>
      </c>
      <c r="AN23" s="55"/>
      <c r="AO23" s="57" t="s">
        <v>38</v>
      </c>
      <c r="AP23" s="113"/>
    </row>
    <row r="24" spans="1:42" ht="30" customHeight="1" x14ac:dyDescent="0.2">
      <c r="A24" s="112">
        <v>2</v>
      </c>
      <c r="B24" s="47">
        <v>46</v>
      </c>
      <c r="C24" s="48">
        <v>10111627378</v>
      </c>
      <c r="D24" s="49" t="s">
        <v>49</v>
      </c>
      <c r="E24" s="50" t="s">
        <v>85</v>
      </c>
      <c r="F24" s="51" t="s">
        <v>74</v>
      </c>
      <c r="G24" s="58" t="s">
        <v>39</v>
      </c>
      <c r="H24" s="53"/>
      <c r="I24" s="54"/>
      <c r="J24" s="54"/>
      <c r="K24" s="54">
        <v>2</v>
      </c>
      <c r="L24" s="54"/>
      <c r="M24" s="54"/>
      <c r="N24" s="54"/>
      <c r="O24" s="54">
        <v>5</v>
      </c>
      <c r="P24" s="54"/>
      <c r="Q24" s="54">
        <v>3</v>
      </c>
      <c r="R24" s="54"/>
      <c r="S24" s="54">
        <v>5</v>
      </c>
      <c r="T24" s="54"/>
      <c r="U24" s="54">
        <v>2</v>
      </c>
      <c r="V24" s="54"/>
      <c r="W24" s="54">
        <v>5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55"/>
      <c r="AJ24" s="55"/>
      <c r="AK24" s="55"/>
      <c r="AL24" s="56">
        <v>1</v>
      </c>
      <c r="AM24" s="55">
        <f t="shared" ref="AM24:AM32" si="0">SUM(H24:W24)</f>
        <v>22</v>
      </c>
      <c r="AN24" s="55"/>
      <c r="AO24" s="57" t="s">
        <v>38</v>
      </c>
      <c r="AP24" s="113"/>
    </row>
    <row r="25" spans="1:42" ht="30.75" customHeight="1" x14ac:dyDescent="0.2">
      <c r="A25" s="112">
        <v>3</v>
      </c>
      <c r="B25" s="47">
        <v>47</v>
      </c>
      <c r="C25" s="48">
        <v>10120261287</v>
      </c>
      <c r="D25" s="49" t="s">
        <v>86</v>
      </c>
      <c r="E25" s="50" t="s">
        <v>87</v>
      </c>
      <c r="F25" s="51" t="s">
        <v>74</v>
      </c>
      <c r="G25" s="58" t="s">
        <v>39</v>
      </c>
      <c r="H25" s="53"/>
      <c r="I25" s="54"/>
      <c r="J25" s="54"/>
      <c r="K25" s="54">
        <v>5</v>
      </c>
      <c r="L25" s="54"/>
      <c r="M25" s="54"/>
      <c r="N25" s="54"/>
      <c r="O25" s="54">
        <v>3</v>
      </c>
      <c r="P25" s="54"/>
      <c r="Q25" s="54">
        <v>2</v>
      </c>
      <c r="R25" s="54"/>
      <c r="S25" s="54">
        <v>3</v>
      </c>
      <c r="T25" s="54"/>
      <c r="U25" s="54">
        <v>3</v>
      </c>
      <c r="V25" s="54"/>
      <c r="W25" s="54">
        <v>3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I25" s="55"/>
      <c r="AJ25" s="55"/>
      <c r="AK25" s="55"/>
      <c r="AL25" s="56">
        <v>2</v>
      </c>
      <c r="AM25" s="55">
        <f t="shared" si="0"/>
        <v>19</v>
      </c>
      <c r="AN25" s="55"/>
      <c r="AO25" s="57" t="s">
        <v>38</v>
      </c>
      <c r="AP25" s="113"/>
    </row>
    <row r="26" spans="1:42" ht="30.75" customHeight="1" x14ac:dyDescent="0.2">
      <c r="A26" s="112">
        <v>4</v>
      </c>
      <c r="B26" s="47">
        <v>40</v>
      </c>
      <c r="C26" s="48">
        <v>10092621745</v>
      </c>
      <c r="D26" s="49" t="s">
        <v>41</v>
      </c>
      <c r="E26" s="50" t="s">
        <v>88</v>
      </c>
      <c r="F26" s="51" t="s">
        <v>38</v>
      </c>
      <c r="G26" s="58" t="s">
        <v>39</v>
      </c>
      <c r="H26" s="53"/>
      <c r="I26" s="54">
        <v>5</v>
      </c>
      <c r="J26" s="54"/>
      <c r="K26" s="54"/>
      <c r="L26" s="54"/>
      <c r="M26" s="54">
        <v>2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55"/>
      <c r="AJ26" s="55"/>
      <c r="AK26" s="55"/>
      <c r="AL26" s="56">
        <v>14</v>
      </c>
      <c r="AM26" s="55">
        <f t="shared" si="0"/>
        <v>7</v>
      </c>
      <c r="AN26" s="55"/>
      <c r="AO26" s="57" t="s">
        <v>38</v>
      </c>
      <c r="AP26" s="113"/>
    </row>
    <row r="27" spans="1:42" ht="30.75" customHeight="1" x14ac:dyDescent="0.2">
      <c r="A27" s="112">
        <v>5</v>
      </c>
      <c r="B27" s="47">
        <v>44</v>
      </c>
      <c r="C27" s="48">
        <v>10111625257</v>
      </c>
      <c r="D27" s="49" t="s">
        <v>50</v>
      </c>
      <c r="E27" s="50" t="s">
        <v>89</v>
      </c>
      <c r="F27" s="51" t="s">
        <v>76</v>
      </c>
      <c r="G27" s="58" t="s">
        <v>39</v>
      </c>
      <c r="H27" s="54"/>
      <c r="I27" s="54"/>
      <c r="J27" s="54"/>
      <c r="K27" s="54"/>
      <c r="L27" s="54"/>
      <c r="M27" s="54">
        <v>3</v>
      </c>
      <c r="N27" s="54"/>
      <c r="O27" s="54"/>
      <c r="P27" s="54"/>
      <c r="Q27" s="54"/>
      <c r="R27" s="54"/>
      <c r="S27" s="54">
        <v>1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55"/>
      <c r="AJ27" s="55"/>
      <c r="AK27" s="55"/>
      <c r="AL27" s="56">
        <v>19</v>
      </c>
      <c r="AM27" s="55">
        <f t="shared" si="0"/>
        <v>4</v>
      </c>
      <c r="AN27" s="55"/>
      <c r="AO27" s="57" t="s">
        <v>38</v>
      </c>
      <c r="AP27" s="113"/>
    </row>
    <row r="28" spans="1:42" ht="30.75" customHeight="1" x14ac:dyDescent="0.2">
      <c r="A28" s="112">
        <v>6</v>
      </c>
      <c r="B28" s="47">
        <v>63</v>
      </c>
      <c r="C28" s="48">
        <v>10114922853</v>
      </c>
      <c r="D28" s="49" t="s">
        <v>90</v>
      </c>
      <c r="E28" s="50" t="s">
        <v>91</v>
      </c>
      <c r="F28" s="51" t="s">
        <v>38</v>
      </c>
      <c r="G28" s="58" t="s">
        <v>92</v>
      </c>
      <c r="H28" s="53"/>
      <c r="I28" s="54">
        <v>1</v>
      </c>
      <c r="J28" s="54"/>
      <c r="K28" s="54"/>
      <c r="L28" s="54"/>
      <c r="M28" s="54">
        <v>1</v>
      </c>
      <c r="N28" s="54"/>
      <c r="O28" s="54">
        <v>1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  <c r="AI28" s="55"/>
      <c r="AJ28" s="55"/>
      <c r="AK28" s="55"/>
      <c r="AL28" s="56">
        <v>7</v>
      </c>
      <c r="AM28" s="55">
        <f t="shared" si="0"/>
        <v>3</v>
      </c>
      <c r="AN28" s="55"/>
      <c r="AO28" s="57" t="s">
        <v>38</v>
      </c>
      <c r="AP28" s="113"/>
    </row>
    <row r="29" spans="1:42" ht="30.75" customHeight="1" x14ac:dyDescent="0.2">
      <c r="A29" s="112">
        <v>7</v>
      </c>
      <c r="B29" s="47">
        <v>49</v>
      </c>
      <c r="C29" s="48">
        <v>10105526078</v>
      </c>
      <c r="D29" s="49" t="s">
        <v>93</v>
      </c>
      <c r="E29" s="50" t="s">
        <v>94</v>
      </c>
      <c r="F29" s="51" t="s">
        <v>75</v>
      </c>
      <c r="G29" s="58" t="s">
        <v>39</v>
      </c>
      <c r="H29" s="53"/>
      <c r="I29" s="54"/>
      <c r="J29" s="54"/>
      <c r="K29" s="54">
        <v>1</v>
      </c>
      <c r="L29" s="54"/>
      <c r="M29" s="54"/>
      <c r="N29" s="54"/>
      <c r="O29" s="54"/>
      <c r="P29" s="54"/>
      <c r="Q29" s="54"/>
      <c r="R29" s="54"/>
      <c r="S29" s="54"/>
      <c r="T29" s="54"/>
      <c r="U29" s="54">
        <v>1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55"/>
      <c r="AJ29" s="55"/>
      <c r="AK29" s="55"/>
      <c r="AL29" s="56">
        <v>15</v>
      </c>
      <c r="AM29" s="55">
        <f t="shared" si="0"/>
        <v>2</v>
      </c>
      <c r="AN29" s="55"/>
      <c r="AO29" s="57"/>
      <c r="AP29" s="113"/>
    </row>
    <row r="30" spans="1:42" ht="30.75" customHeight="1" x14ac:dyDescent="0.2">
      <c r="A30" s="112">
        <v>8</v>
      </c>
      <c r="B30" s="47">
        <v>27</v>
      </c>
      <c r="C30" s="48">
        <v>10106931770</v>
      </c>
      <c r="D30" s="49" t="s">
        <v>72</v>
      </c>
      <c r="E30" s="50" t="s">
        <v>95</v>
      </c>
      <c r="F30" s="51" t="s">
        <v>38</v>
      </c>
      <c r="G30" s="58" t="s">
        <v>60</v>
      </c>
      <c r="H30" s="54"/>
      <c r="I30" s="54">
        <v>2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55"/>
      <c r="AJ30" s="55"/>
      <c r="AK30" s="55"/>
      <c r="AL30" s="56">
        <v>12</v>
      </c>
      <c r="AM30" s="55">
        <f t="shared" si="0"/>
        <v>2</v>
      </c>
      <c r="AN30" s="55"/>
      <c r="AO30" s="57"/>
      <c r="AP30" s="113"/>
    </row>
    <row r="31" spans="1:42" ht="30.75" customHeight="1" x14ac:dyDescent="0.2">
      <c r="A31" s="112">
        <v>9</v>
      </c>
      <c r="B31" s="47">
        <v>45</v>
      </c>
      <c r="C31" s="48">
        <v>10111626065</v>
      </c>
      <c r="D31" s="49" t="s">
        <v>51</v>
      </c>
      <c r="E31" s="50" t="s">
        <v>96</v>
      </c>
      <c r="F31" s="51" t="s">
        <v>74</v>
      </c>
      <c r="G31" s="58" t="s">
        <v>39</v>
      </c>
      <c r="H31" s="58"/>
      <c r="I31" s="58"/>
      <c r="J31" s="58"/>
      <c r="K31" s="58"/>
      <c r="L31" s="58"/>
      <c r="M31" s="58"/>
      <c r="N31" s="52"/>
      <c r="O31" s="52"/>
      <c r="P31" s="52"/>
      <c r="Q31" s="52"/>
      <c r="R31" s="52"/>
      <c r="S31" s="52"/>
      <c r="T31" s="52"/>
      <c r="U31" s="52"/>
      <c r="V31" s="52"/>
      <c r="W31" s="52">
        <v>1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9">
        <v>4</v>
      </c>
      <c r="AM31" s="55">
        <f t="shared" si="0"/>
        <v>1</v>
      </c>
      <c r="AN31" s="60"/>
      <c r="AO31" s="60"/>
      <c r="AP31" s="114"/>
    </row>
    <row r="32" spans="1:42" ht="30.75" customHeight="1" x14ac:dyDescent="0.2">
      <c r="A32" s="112">
        <v>10</v>
      </c>
      <c r="B32" s="47">
        <v>52</v>
      </c>
      <c r="C32" s="48">
        <v>10152311654</v>
      </c>
      <c r="D32" s="49" t="s">
        <v>97</v>
      </c>
      <c r="E32" s="50" t="s">
        <v>98</v>
      </c>
      <c r="F32" s="51" t="s">
        <v>75</v>
      </c>
      <c r="G32" s="58" t="s">
        <v>39</v>
      </c>
      <c r="H32" s="54"/>
      <c r="I32" s="54"/>
      <c r="J32" s="54"/>
      <c r="K32" s="54"/>
      <c r="L32" s="54"/>
      <c r="M32" s="54"/>
      <c r="N32" s="54"/>
      <c r="O32" s="54"/>
      <c r="P32" s="54"/>
      <c r="Q32" s="54">
        <v>1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55"/>
      <c r="AJ32" s="55"/>
      <c r="AK32" s="55"/>
      <c r="AL32" s="56">
        <v>17</v>
      </c>
      <c r="AM32" s="55">
        <f t="shared" si="0"/>
        <v>1</v>
      </c>
      <c r="AN32" s="55"/>
      <c r="AO32" s="57"/>
      <c r="AP32" s="113"/>
    </row>
    <row r="33" spans="1:42" ht="30.75" customHeight="1" x14ac:dyDescent="0.2">
      <c r="A33" s="112">
        <v>11</v>
      </c>
      <c r="B33" s="47">
        <v>41</v>
      </c>
      <c r="C33" s="48">
        <v>10091550301</v>
      </c>
      <c r="D33" s="49" t="s">
        <v>47</v>
      </c>
      <c r="E33" s="50" t="s">
        <v>99</v>
      </c>
      <c r="F33" s="51" t="s">
        <v>38</v>
      </c>
      <c r="G33" s="58" t="s">
        <v>39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55"/>
      <c r="AJ33" s="55"/>
      <c r="AK33" s="55"/>
      <c r="AL33" s="56">
        <v>5</v>
      </c>
      <c r="AM33" s="55"/>
      <c r="AN33" s="55"/>
      <c r="AO33" s="57"/>
      <c r="AP33" s="113"/>
    </row>
    <row r="34" spans="1:42" ht="30.75" customHeight="1" x14ac:dyDescent="0.2">
      <c r="A34" s="112">
        <v>12</v>
      </c>
      <c r="B34" s="47">
        <v>51</v>
      </c>
      <c r="C34" s="48">
        <v>10125311856</v>
      </c>
      <c r="D34" s="49" t="s">
        <v>100</v>
      </c>
      <c r="E34" s="50" t="s">
        <v>101</v>
      </c>
      <c r="F34" s="51" t="s">
        <v>75</v>
      </c>
      <c r="G34" s="58" t="s">
        <v>39</v>
      </c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55"/>
      <c r="AJ34" s="55"/>
      <c r="AK34" s="55"/>
      <c r="AL34" s="56">
        <v>6</v>
      </c>
      <c r="AM34" s="55"/>
      <c r="AN34" s="55"/>
      <c r="AO34" s="57"/>
      <c r="AP34" s="113"/>
    </row>
    <row r="35" spans="1:42" ht="30.75" customHeight="1" x14ac:dyDescent="0.2">
      <c r="A35" s="112">
        <v>13</v>
      </c>
      <c r="B35" s="47">
        <v>67</v>
      </c>
      <c r="C35" s="48">
        <v>10104991770</v>
      </c>
      <c r="D35" s="49" t="s">
        <v>102</v>
      </c>
      <c r="E35" s="50" t="s">
        <v>103</v>
      </c>
      <c r="F35" s="51" t="s">
        <v>74</v>
      </c>
      <c r="G35" s="58" t="s">
        <v>92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  <c r="AI35" s="55"/>
      <c r="AJ35" s="55"/>
      <c r="AK35" s="55"/>
      <c r="AL35" s="56">
        <v>8</v>
      </c>
      <c r="AM35" s="55"/>
      <c r="AN35" s="55"/>
      <c r="AO35" s="57"/>
      <c r="AP35" s="113"/>
    </row>
    <row r="36" spans="1:42" ht="30.75" customHeight="1" x14ac:dyDescent="0.2">
      <c r="A36" s="112">
        <v>14</v>
      </c>
      <c r="B36" s="47">
        <v>64</v>
      </c>
      <c r="C36" s="61">
        <v>10104991871</v>
      </c>
      <c r="D36" s="49" t="s">
        <v>104</v>
      </c>
      <c r="E36" s="50" t="s">
        <v>105</v>
      </c>
      <c r="F36" s="51" t="s">
        <v>74</v>
      </c>
      <c r="G36" s="58" t="s">
        <v>92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55"/>
      <c r="AJ36" s="55"/>
      <c r="AK36" s="55"/>
      <c r="AL36" s="56">
        <v>9</v>
      </c>
      <c r="AM36" s="55"/>
      <c r="AN36" s="55"/>
      <c r="AO36" s="57"/>
      <c r="AP36" s="113"/>
    </row>
    <row r="37" spans="1:42" ht="30.75" customHeight="1" x14ac:dyDescent="0.2">
      <c r="A37" s="112">
        <v>15</v>
      </c>
      <c r="B37" s="47">
        <v>50</v>
      </c>
      <c r="C37" s="48">
        <v>10125311957</v>
      </c>
      <c r="D37" s="49" t="s">
        <v>106</v>
      </c>
      <c r="E37" s="50" t="s">
        <v>101</v>
      </c>
      <c r="F37" s="51" t="s">
        <v>75</v>
      </c>
      <c r="G37" s="58" t="s">
        <v>39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55"/>
      <c r="AJ37" s="55"/>
      <c r="AK37" s="55"/>
      <c r="AL37" s="56">
        <v>10</v>
      </c>
      <c r="AM37" s="55"/>
      <c r="AN37" s="55"/>
      <c r="AO37" s="57"/>
      <c r="AP37" s="113"/>
    </row>
    <row r="38" spans="1:42" ht="30.75" customHeight="1" x14ac:dyDescent="0.2">
      <c r="A38" s="112">
        <v>16</v>
      </c>
      <c r="B38" s="47">
        <v>43</v>
      </c>
      <c r="C38" s="48">
        <v>10091544742</v>
      </c>
      <c r="D38" s="49" t="s">
        <v>56</v>
      </c>
      <c r="E38" s="50" t="s">
        <v>107</v>
      </c>
      <c r="F38" s="51" t="s">
        <v>74</v>
      </c>
      <c r="G38" s="58" t="s">
        <v>39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/>
      <c r="AI38" s="55"/>
      <c r="AJ38" s="55"/>
      <c r="AK38" s="55"/>
      <c r="AL38" s="56">
        <v>11</v>
      </c>
      <c r="AM38" s="55"/>
      <c r="AN38" s="55"/>
      <c r="AO38" s="57"/>
      <c r="AP38" s="113"/>
    </row>
    <row r="39" spans="1:42" ht="30.75" customHeight="1" x14ac:dyDescent="0.2">
      <c r="A39" s="112">
        <v>17</v>
      </c>
      <c r="B39" s="47">
        <v>65</v>
      </c>
      <c r="C39" s="48">
        <v>10104993184</v>
      </c>
      <c r="D39" s="49" t="s">
        <v>108</v>
      </c>
      <c r="E39" s="50" t="s">
        <v>109</v>
      </c>
      <c r="F39" s="51" t="s">
        <v>74</v>
      </c>
      <c r="G39" s="58" t="s">
        <v>92</v>
      </c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/>
      <c r="AI39" s="55"/>
      <c r="AJ39" s="55"/>
      <c r="AK39" s="55"/>
      <c r="AL39" s="56">
        <v>13</v>
      </c>
      <c r="AM39" s="55"/>
      <c r="AN39" s="55"/>
      <c r="AO39" s="57"/>
      <c r="AP39" s="113"/>
    </row>
    <row r="40" spans="1:42" ht="30.75" customHeight="1" x14ac:dyDescent="0.2">
      <c r="A40" s="112">
        <v>18</v>
      </c>
      <c r="B40" s="47">
        <v>53</v>
      </c>
      <c r="C40" s="48">
        <v>10115493638</v>
      </c>
      <c r="D40" s="49" t="s">
        <v>110</v>
      </c>
      <c r="E40" s="50" t="s">
        <v>111</v>
      </c>
      <c r="F40" s="51" t="s">
        <v>76</v>
      </c>
      <c r="G40" s="58" t="s">
        <v>39</v>
      </c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/>
      <c r="AI40" s="55"/>
      <c r="AJ40" s="55"/>
      <c r="AK40" s="55"/>
      <c r="AL40" s="56">
        <v>16</v>
      </c>
      <c r="AM40" s="55"/>
      <c r="AN40" s="55"/>
      <c r="AO40" s="57"/>
      <c r="AP40" s="113"/>
    </row>
    <row r="41" spans="1:42" ht="30.75" customHeight="1" x14ac:dyDescent="0.2">
      <c r="A41" s="112">
        <v>19</v>
      </c>
      <c r="B41" s="47">
        <v>48</v>
      </c>
      <c r="C41" s="48">
        <v>10120261186</v>
      </c>
      <c r="D41" s="49" t="s">
        <v>112</v>
      </c>
      <c r="E41" s="50" t="s">
        <v>113</v>
      </c>
      <c r="F41" s="51" t="s">
        <v>76</v>
      </c>
      <c r="G41" s="58" t="s">
        <v>39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/>
      <c r="AI41" s="55"/>
      <c r="AJ41" s="55"/>
      <c r="AK41" s="55"/>
      <c r="AL41" s="56">
        <v>18</v>
      </c>
      <c r="AM41" s="55"/>
      <c r="AN41" s="55"/>
      <c r="AO41" s="57"/>
      <c r="AP41" s="113"/>
    </row>
    <row r="42" spans="1:42" ht="30.75" customHeight="1" x14ac:dyDescent="0.2">
      <c r="A42" s="112">
        <v>20</v>
      </c>
      <c r="B42" s="47">
        <v>66</v>
      </c>
      <c r="C42" s="48">
        <v>10104924678</v>
      </c>
      <c r="D42" s="49" t="s">
        <v>114</v>
      </c>
      <c r="E42" s="50" t="s">
        <v>115</v>
      </c>
      <c r="F42" s="51" t="s">
        <v>38</v>
      </c>
      <c r="G42" s="58" t="s">
        <v>92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/>
      <c r="AI42" s="55"/>
      <c r="AJ42" s="55"/>
      <c r="AK42" s="55"/>
      <c r="AL42" s="56">
        <v>20</v>
      </c>
      <c r="AM42" s="55"/>
      <c r="AN42" s="55"/>
      <c r="AO42" s="57"/>
      <c r="AP42" s="113"/>
    </row>
    <row r="43" spans="1:42" ht="30.75" customHeight="1" x14ac:dyDescent="0.2">
      <c r="A43" s="112">
        <v>21</v>
      </c>
      <c r="B43" s="47">
        <v>29</v>
      </c>
      <c r="C43" s="48">
        <v>10089792577</v>
      </c>
      <c r="D43" s="49" t="s">
        <v>55</v>
      </c>
      <c r="E43" s="50" t="s">
        <v>116</v>
      </c>
      <c r="F43" s="51" t="s">
        <v>38</v>
      </c>
      <c r="G43" s="58" t="s">
        <v>52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/>
      <c r="AI43" s="55"/>
      <c r="AJ43" s="55"/>
      <c r="AK43" s="55"/>
      <c r="AL43" s="56">
        <v>21</v>
      </c>
      <c r="AM43" s="55"/>
      <c r="AN43" s="55"/>
      <c r="AO43" s="57"/>
      <c r="AP43" s="113"/>
    </row>
    <row r="44" spans="1:42" ht="30.75" customHeight="1" x14ac:dyDescent="0.2">
      <c r="A44" s="112">
        <v>22</v>
      </c>
      <c r="B44" s="47">
        <v>24</v>
      </c>
      <c r="C44" s="48">
        <v>10128097776</v>
      </c>
      <c r="D44" s="49" t="s">
        <v>117</v>
      </c>
      <c r="E44" s="50" t="s">
        <v>118</v>
      </c>
      <c r="F44" s="51" t="s">
        <v>76</v>
      </c>
      <c r="G44" s="58" t="s">
        <v>46</v>
      </c>
      <c r="H44" s="58"/>
      <c r="I44" s="58"/>
      <c r="J44" s="58"/>
      <c r="K44" s="58"/>
      <c r="L44" s="58"/>
      <c r="M44" s="58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9">
        <v>22</v>
      </c>
      <c r="AM44" s="55"/>
      <c r="AN44" s="60"/>
      <c r="AO44" s="60"/>
      <c r="AP44" s="114"/>
    </row>
    <row r="45" spans="1:42" ht="30.75" customHeight="1" x14ac:dyDescent="0.2">
      <c r="A45" s="112">
        <v>23</v>
      </c>
      <c r="B45" s="47">
        <v>26</v>
      </c>
      <c r="C45" s="48">
        <v>10115080982</v>
      </c>
      <c r="D45" s="49" t="s">
        <v>73</v>
      </c>
      <c r="E45" s="50" t="s">
        <v>119</v>
      </c>
      <c r="F45" s="51" t="s">
        <v>74</v>
      </c>
      <c r="G45" s="58" t="s">
        <v>46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  <c r="AI45" s="55"/>
      <c r="AJ45" s="55"/>
      <c r="AK45" s="55"/>
      <c r="AL45" s="56">
        <v>23</v>
      </c>
      <c r="AM45" s="55"/>
      <c r="AN45" s="55"/>
      <c r="AO45" s="57"/>
      <c r="AP45" s="113"/>
    </row>
    <row r="46" spans="1:42" ht="30.75" customHeight="1" x14ac:dyDescent="0.2">
      <c r="A46" s="112">
        <v>24</v>
      </c>
      <c r="B46" s="47">
        <v>3</v>
      </c>
      <c r="C46" s="48">
        <v>10104284983</v>
      </c>
      <c r="D46" s="49" t="s">
        <v>64</v>
      </c>
      <c r="E46" s="50" t="s">
        <v>120</v>
      </c>
      <c r="F46" s="51" t="s">
        <v>38</v>
      </c>
      <c r="G46" s="58" t="s">
        <v>58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/>
      <c r="AI46" s="55"/>
      <c r="AJ46" s="55"/>
      <c r="AK46" s="55"/>
      <c r="AL46" s="56">
        <v>24</v>
      </c>
      <c r="AM46" s="55"/>
      <c r="AN46" s="55"/>
      <c r="AO46" s="57"/>
      <c r="AP46" s="113"/>
    </row>
    <row r="47" spans="1:42" ht="30.75" customHeight="1" x14ac:dyDescent="0.2">
      <c r="A47" s="112">
        <v>25</v>
      </c>
      <c r="B47" s="47">
        <v>6</v>
      </c>
      <c r="C47" s="48">
        <v>10096753036</v>
      </c>
      <c r="D47" s="49" t="s">
        <v>59</v>
      </c>
      <c r="E47" s="50" t="s">
        <v>121</v>
      </c>
      <c r="F47" s="51" t="s">
        <v>74</v>
      </c>
      <c r="G47" s="58" t="s">
        <v>58</v>
      </c>
      <c r="H47" s="58"/>
      <c r="I47" s="58"/>
      <c r="J47" s="58"/>
      <c r="K47" s="58"/>
      <c r="L47" s="58"/>
      <c r="M47" s="58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9">
        <v>25</v>
      </c>
      <c r="AM47" s="55"/>
      <c r="AN47" s="60"/>
      <c r="AO47" s="60"/>
      <c r="AP47" s="114"/>
    </row>
    <row r="48" spans="1:42" ht="30.75" customHeight="1" x14ac:dyDescent="0.2">
      <c r="A48" s="112">
        <v>31</v>
      </c>
      <c r="B48" s="47">
        <v>19</v>
      </c>
      <c r="C48" s="48">
        <v>10084385132</v>
      </c>
      <c r="D48" s="49" t="s">
        <v>122</v>
      </c>
      <c r="E48" s="50" t="s">
        <v>123</v>
      </c>
      <c r="F48" s="51" t="s">
        <v>76</v>
      </c>
      <c r="G48" s="58" t="s">
        <v>124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5"/>
      <c r="AI48" s="55"/>
      <c r="AJ48" s="55"/>
      <c r="AK48" s="55"/>
      <c r="AL48" s="56">
        <v>26</v>
      </c>
      <c r="AM48" s="55"/>
      <c r="AN48" s="55"/>
      <c r="AO48" s="57"/>
      <c r="AP48" s="113"/>
    </row>
    <row r="49" spans="1:42" ht="30.75" customHeight="1" x14ac:dyDescent="0.2">
      <c r="A49" s="112">
        <v>27</v>
      </c>
      <c r="B49" s="47">
        <v>30</v>
      </c>
      <c r="C49" s="48">
        <v>10097295428</v>
      </c>
      <c r="D49" s="49" t="s">
        <v>54</v>
      </c>
      <c r="E49" s="50" t="s">
        <v>125</v>
      </c>
      <c r="F49" s="51" t="s">
        <v>76</v>
      </c>
      <c r="G49" s="58" t="s">
        <v>52</v>
      </c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/>
      <c r="AI49" s="55"/>
      <c r="AJ49" s="55"/>
      <c r="AK49" s="55"/>
      <c r="AL49" s="56">
        <v>27</v>
      </c>
      <c r="AM49" s="55"/>
      <c r="AN49" s="55"/>
      <c r="AO49" s="57"/>
      <c r="AP49" s="113"/>
    </row>
    <row r="50" spans="1:42" ht="30.75" customHeight="1" x14ac:dyDescent="0.2">
      <c r="A50" s="112">
        <v>28</v>
      </c>
      <c r="B50" s="47">
        <v>74</v>
      </c>
      <c r="C50" s="48">
        <v>10111498046</v>
      </c>
      <c r="D50" s="49" t="s">
        <v>126</v>
      </c>
      <c r="E50" s="50" t="s">
        <v>127</v>
      </c>
      <c r="F50" s="51" t="s">
        <v>76</v>
      </c>
      <c r="G50" s="58" t="s">
        <v>40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5"/>
      <c r="AI50" s="55"/>
      <c r="AJ50" s="55"/>
      <c r="AK50" s="55"/>
      <c r="AL50" s="56">
        <v>28</v>
      </c>
      <c r="AM50" s="55"/>
      <c r="AN50" s="55"/>
      <c r="AO50" s="57"/>
      <c r="AP50" s="113"/>
    </row>
    <row r="51" spans="1:42" ht="30.75" customHeight="1" x14ac:dyDescent="0.2">
      <c r="A51" s="112">
        <v>29</v>
      </c>
      <c r="B51" s="47">
        <v>4</v>
      </c>
      <c r="C51" s="48">
        <v>10102502005</v>
      </c>
      <c r="D51" s="49" t="s">
        <v>61</v>
      </c>
      <c r="E51" s="50" t="s">
        <v>128</v>
      </c>
      <c r="F51" s="51" t="s">
        <v>74</v>
      </c>
      <c r="G51" s="58" t="s">
        <v>58</v>
      </c>
      <c r="H51" s="58"/>
      <c r="I51" s="58"/>
      <c r="J51" s="58"/>
      <c r="K51" s="58"/>
      <c r="L51" s="58"/>
      <c r="M51" s="58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9">
        <v>29</v>
      </c>
      <c r="AM51" s="55"/>
      <c r="AN51" s="60"/>
      <c r="AO51" s="60"/>
      <c r="AP51" s="114"/>
    </row>
    <row r="52" spans="1:42" ht="30.75" customHeight="1" x14ac:dyDescent="0.2">
      <c r="A52" s="112">
        <v>30</v>
      </c>
      <c r="B52" s="47">
        <v>17</v>
      </c>
      <c r="C52" s="48">
        <v>10091960832</v>
      </c>
      <c r="D52" s="49" t="s">
        <v>129</v>
      </c>
      <c r="E52" s="50" t="s">
        <v>130</v>
      </c>
      <c r="F52" s="51" t="s">
        <v>76</v>
      </c>
      <c r="G52" s="58" t="s">
        <v>124</v>
      </c>
      <c r="H52" s="58"/>
      <c r="I52" s="58"/>
      <c r="J52" s="58"/>
      <c r="K52" s="58"/>
      <c r="L52" s="58"/>
      <c r="M52" s="58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9">
        <v>30</v>
      </c>
      <c r="AM52" s="55"/>
      <c r="AN52" s="60"/>
      <c r="AO52" s="60"/>
      <c r="AP52" s="114"/>
    </row>
    <row r="53" spans="1:42" ht="30.75" customHeight="1" x14ac:dyDescent="0.2">
      <c r="A53" s="112">
        <v>31</v>
      </c>
      <c r="B53" s="47">
        <v>9</v>
      </c>
      <c r="C53" s="48">
        <v>10116658850</v>
      </c>
      <c r="D53" s="49" t="s">
        <v>30</v>
      </c>
      <c r="E53" s="50" t="s">
        <v>131</v>
      </c>
      <c r="F53" s="51" t="s">
        <v>74</v>
      </c>
      <c r="G53" s="58" t="s">
        <v>31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/>
      <c r="AI53" s="55"/>
      <c r="AJ53" s="55"/>
      <c r="AK53" s="55"/>
      <c r="AL53" s="56">
        <v>31</v>
      </c>
      <c r="AM53" s="55"/>
      <c r="AN53" s="55"/>
      <c r="AO53" s="57"/>
      <c r="AP53" s="113"/>
    </row>
    <row r="54" spans="1:42" ht="30.75" customHeight="1" x14ac:dyDescent="0.2">
      <c r="A54" s="112">
        <v>32</v>
      </c>
      <c r="B54" s="47">
        <v>73</v>
      </c>
      <c r="C54" s="48">
        <v>10125723603</v>
      </c>
      <c r="D54" s="49" t="s">
        <v>132</v>
      </c>
      <c r="E54" s="50" t="s">
        <v>133</v>
      </c>
      <c r="F54" s="51" t="s">
        <v>76</v>
      </c>
      <c r="G54" s="58" t="s">
        <v>40</v>
      </c>
      <c r="H54" s="58"/>
      <c r="I54" s="58"/>
      <c r="J54" s="58"/>
      <c r="K54" s="58"/>
      <c r="L54" s="58"/>
      <c r="M54" s="58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9">
        <v>32</v>
      </c>
      <c r="AM54" s="55"/>
      <c r="AN54" s="60"/>
      <c r="AO54" s="60"/>
      <c r="AP54" s="114"/>
    </row>
    <row r="55" spans="1:42" ht="30.75" customHeight="1" x14ac:dyDescent="0.2">
      <c r="A55" s="112">
        <v>33</v>
      </c>
      <c r="B55" s="47">
        <v>58</v>
      </c>
      <c r="C55" s="48">
        <v>10126994808</v>
      </c>
      <c r="D55" s="49" t="s">
        <v>134</v>
      </c>
      <c r="E55" s="50" t="s">
        <v>135</v>
      </c>
      <c r="F55" s="51" t="s">
        <v>76</v>
      </c>
      <c r="G55" s="58" t="s">
        <v>136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5"/>
      <c r="AI55" s="55"/>
      <c r="AJ55" s="55"/>
      <c r="AK55" s="55"/>
      <c r="AL55" s="56">
        <v>33</v>
      </c>
      <c r="AM55" s="55"/>
      <c r="AN55" s="55"/>
      <c r="AO55" s="57"/>
      <c r="AP55" s="113"/>
    </row>
    <row r="56" spans="1:42" ht="30.75" customHeight="1" x14ac:dyDescent="0.2">
      <c r="A56" s="112">
        <v>34</v>
      </c>
      <c r="B56" s="47">
        <v>20</v>
      </c>
      <c r="C56" s="48">
        <v>10093603061</v>
      </c>
      <c r="D56" s="49" t="s">
        <v>137</v>
      </c>
      <c r="E56" s="50" t="s">
        <v>138</v>
      </c>
      <c r="F56" s="51" t="s">
        <v>76</v>
      </c>
      <c r="G56" s="58" t="s">
        <v>124</v>
      </c>
      <c r="H56" s="58"/>
      <c r="I56" s="58"/>
      <c r="J56" s="58"/>
      <c r="K56" s="58"/>
      <c r="L56" s="58"/>
      <c r="M56" s="58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9">
        <v>34</v>
      </c>
      <c r="AM56" s="55"/>
      <c r="AN56" s="60"/>
      <c r="AO56" s="60"/>
      <c r="AP56" s="114"/>
    </row>
    <row r="57" spans="1:42" ht="30.75" customHeight="1" x14ac:dyDescent="0.2">
      <c r="A57" s="112" t="s">
        <v>29</v>
      </c>
      <c r="B57" s="47">
        <v>16</v>
      </c>
      <c r="C57" s="48">
        <v>10117596114</v>
      </c>
      <c r="D57" s="49" t="s">
        <v>139</v>
      </c>
      <c r="E57" s="50" t="s">
        <v>140</v>
      </c>
      <c r="F57" s="51" t="s">
        <v>74</v>
      </c>
      <c r="G57" s="58" t="s">
        <v>141</v>
      </c>
      <c r="H57" s="58"/>
      <c r="I57" s="58"/>
      <c r="J57" s="58"/>
      <c r="K57" s="58"/>
      <c r="L57" s="58"/>
      <c r="M57" s="58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9"/>
      <c r="AM57" s="55"/>
      <c r="AN57" s="60"/>
      <c r="AO57" s="60"/>
      <c r="AP57" s="114"/>
    </row>
    <row r="58" spans="1:42" ht="30.75" customHeight="1" x14ac:dyDescent="0.2">
      <c r="A58" s="112" t="s">
        <v>29</v>
      </c>
      <c r="B58" s="47">
        <v>1</v>
      </c>
      <c r="C58" s="48">
        <v>10105423321</v>
      </c>
      <c r="D58" s="49" t="s">
        <v>71</v>
      </c>
      <c r="E58" s="50" t="s">
        <v>142</v>
      </c>
      <c r="F58" s="51" t="s">
        <v>74</v>
      </c>
      <c r="G58" s="58" t="s">
        <v>58</v>
      </c>
      <c r="H58" s="5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  <c r="AI58" s="55"/>
      <c r="AJ58" s="55"/>
      <c r="AK58" s="55"/>
      <c r="AL58" s="56"/>
      <c r="AM58" s="55"/>
      <c r="AN58" s="55"/>
      <c r="AO58" s="57"/>
      <c r="AP58" s="113"/>
    </row>
    <row r="59" spans="1:42" ht="30.75" customHeight="1" x14ac:dyDescent="0.2">
      <c r="A59" s="112" t="s">
        <v>29</v>
      </c>
      <c r="B59" s="47">
        <v>2</v>
      </c>
      <c r="C59" s="48">
        <v>10102293251</v>
      </c>
      <c r="D59" s="49" t="s">
        <v>65</v>
      </c>
      <c r="E59" s="50" t="s">
        <v>143</v>
      </c>
      <c r="F59" s="51" t="s">
        <v>74</v>
      </c>
      <c r="G59" s="58" t="s">
        <v>58</v>
      </c>
      <c r="H59" s="5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5"/>
      <c r="AI59" s="55"/>
      <c r="AJ59" s="55"/>
      <c r="AK59" s="55"/>
      <c r="AL59" s="56"/>
      <c r="AM59" s="55"/>
      <c r="AN59" s="55"/>
      <c r="AO59" s="57"/>
      <c r="AP59" s="113"/>
    </row>
    <row r="60" spans="1:42" ht="30.75" customHeight="1" x14ac:dyDescent="0.2">
      <c r="A60" s="112" t="s">
        <v>29</v>
      </c>
      <c r="B60" s="47">
        <v>5</v>
      </c>
      <c r="C60" s="48">
        <v>10103547177</v>
      </c>
      <c r="D60" s="49" t="s">
        <v>63</v>
      </c>
      <c r="E60" s="50" t="s">
        <v>144</v>
      </c>
      <c r="F60" s="51" t="s">
        <v>74</v>
      </c>
      <c r="G60" s="58" t="s">
        <v>58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5"/>
      <c r="AI60" s="55"/>
      <c r="AJ60" s="55"/>
      <c r="AK60" s="55"/>
      <c r="AL60" s="56"/>
      <c r="AM60" s="55"/>
      <c r="AN60" s="55"/>
      <c r="AO60" s="57"/>
      <c r="AP60" s="113"/>
    </row>
    <row r="61" spans="1:42" ht="30.75" customHeight="1" x14ac:dyDescent="0.2">
      <c r="A61" s="112" t="s">
        <v>29</v>
      </c>
      <c r="B61" s="47">
        <v>100</v>
      </c>
      <c r="C61" s="62">
        <v>10105420388</v>
      </c>
      <c r="D61" s="49" t="s">
        <v>62</v>
      </c>
      <c r="E61" s="50" t="s">
        <v>145</v>
      </c>
      <c r="F61" s="51" t="s">
        <v>74</v>
      </c>
      <c r="G61" s="58" t="s">
        <v>58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5"/>
      <c r="AI61" s="55"/>
      <c r="AJ61" s="55"/>
      <c r="AK61" s="55"/>
      <c r="AL61" s="56"/>
      <c r="AM61" s="55"/>
      <c r="AN61" s="55"/>
      <c r="AO61" s="57"/>
      <c r="AP61" s="113"/>
    </row>
    <row r="62" spans="1:42" ht="30.75" customHeight="1" x14ac:dyDescent="0.2">
      <c r="A62" s="112" t="s">
        <v>29</v>
      </c>
      <c r="B62" s="47">
        <v>101</v>
      </c>
      <c r="C62" s="48">
        <v>10104082091</v>
      </c>
      <c r="D62" s="49" t="s">
        <v>66</v>
      </c>
      <c r="E62" s="50" t="s">
        <v>146</v>
      </c>
      <c r="F62" s="51" t="s">
        <v>74</v>
      </c>
      <c r="G62" s="58" t="s">
        <v>58</v>
      </c>
      <c r="H62" s="58"/>
      <c r="I62" s="58"/>
      <c r="J62" s="58"/>
      <c r="K62" s="58"/>
      <c r="L62" s="58"/>
      <c r="M62" s="58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9"/>
      <c r="AM62" s="55"/>
      <c r="AN62" s="60"/>
      <c r="AO62" s="60"/>
      <c r="AP62" s="114"/>
    </row>
    <row r="63" spans="1:42" ht="30.75" customHeight="1" x14ac:dyDescent="0.2">
      <c r="A63" s="112" t="s">
        <v>29</v>
      </c>
      <c r="B63" s="47">
        <v>8</v>
      </c>
      <c r="C63" s="48"/>
      <c r="D63" s="49" t="s">
        <v>147</v>
      </c>
      <c r="E63" s="50" t="s">
        <v>148</v>
      </c>
      <c r="F63" s="51" t="s">
        <v>75</v>
      </c>
      <c r="G63" s="58" t="s">
        <v>31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5"/>
      <c r="AI63" s="55"/>
      <c r="AJ63" s="55"/>
      <c r="AK63" s="55"/>
      <c r="AL63" s="56"/>
      <c r="AM63" s="55"/>
      <c r="AN63" s="55"/>
      <c r="AO63" s="57"/>
      <c r="AP63" s="113"/>
    </row>
    <row r="64" spans="1:42" ht="30.75" customHeight="1" x14ac:dyDescent="0.2">
      <c r="A64" s="112" t="s">
        <v>29</v>
      </c>
      <c r="B64" s="47">
        <v>10</v>
      </c>
      <c r="C64" s="48">
        <v>10116023704</v>
      </c>
      <c r="D64" s="49" t="s">
        <v>149</v>
      </c>
      <c r="E64" s="50" t="s">
        <v>150</v>
      </c>
      <c r="F64" s="51" t="s">
        <v>76</v>
      </c>
      <c r="G64" s="58" t="s">
        <v>31</v>
      </c>
      <c r="H64" s="58"/>
      <c r="I64" s="58"/>
      <c r="J64" s="58"/>
      <c r="K64" s="58"/>
      <c r="L64" s="58"/>
      <c r="M64" s="58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9"/>
      <c r="AM64" s="55"/>
      <c r="AN64" s="60"/>
      <c r="AO64" s="60"/>
      <c r="AP64" s="114"/>
    </row>
    <row r="65" spans="1:42" ht="30.75" customHeight="1" x14ac:dyDescent="0.2">
      <c r="A65" s="112" t="s">
        <v>29</v>
      </c>
      <c r="B65" s="47">
        <v>11</v>
      </c>
      <c r="C65" s="48">
        <v>10127677141</v>
      </c>
      <c r="D65" s="49" t="s">
        <v>151</v>
      </c>
      <c r="E65" s="50" t="s">
        <v>152</v>
      </c>
      <c r="F65" s="51" t="s">
        <v>76</v>
      </c>
      <c r="G65" s="58" t="s">
        <v>31</v>
      </c>
      <c r="H65" s="58"/>
      <c r="I65" s="58"/>
      <c r="J65" s="58"/>
      <c r="K65" s="58"/>
      <c r="L65" s="58"/>
      <c r="M65" s="58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5"/>
      <c r="AN65" s="60"/>
      <c r="AO65" s="60"/>
      <c r="AP65" s="114"/>
    </row>
    <row r="66" spans="1:42" ht="30.75" customHeight="1" x14ac:dyDescent="0.2">
      <c r="A66" s="112" t="s">
        <v>29</v>
      </c>
      <c r="B66" s="47">
        <v>12</v>
      </c>
      <c r="C66" s="48">
        <v>10116255591</v>
      </c>
      <c r="D66" s="49" t="s">
        <v>153</v>
      </c>
      <c r="E66" s="50" t="s">
        <v>154</v>
      </c>
      <c r="F66" s="51" t="s">
        <v>38</v>
      </c>
      <c r="G66" s="58" t="s">
        <v>31</v>
      </c>
      <c r="H66" s="58"/>
      <c r="I66" s="58"/>
      <c r="J66" s="58"/>
      <c r="K66" s="58"/>
      <c r="L66" s="58"/>
      <c r="M66" s="58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9"/>
      <c r="AM66" s="55"/>
      <c r="AN66" s="60"/>
      <c r="AO66" s="60"/>
      <c r="AP66" s="114"/>
    </row>
    <row r="67" spans="1:42" ht="30.75" customHeight="1" x14ac:dyDescent="0.2">
      <c r="A67" s="112" t="s">
        <v>29</v>
      </c>
      <c r="B67" s="47">
        <v>14</v>
      </c>
      <c r="C67" s="48">
        <v>10127676838</v>
      </c>
      <c r="D67" s="49" t="s">
        <v>155</v>
      </c>
      <c r="E67" s="50" t="s">
        <v>156</v>
      </c>
      <c r="F67" s="51"/>
      <c r="G67" s="58" t="s">
        <v>31</v>
      </c>
      <c r="H67" s="58"/>
      <c r="I67" s="58"/>
      <c r="J67" s="58"/>
      <c r="K67" s="58"/>
      <c r="L67" s="58"/>
      <c r="M67" s="58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9"/>
      <c r="AM67" s="55"/>
      <c r="AN67" s="60"/>
      <c r="AO67" s="60"/>
      <c r="AP67" s="114"/>
    </row>
    <row r="68" spans="1:42" ht="30.75" customHeight="1" x14ac:dyDescent="0.2">
      <c r="A68" s="112" t="s">
        <v>29</v>
      </c>
      <c r="B68" s="47">
        <v>13</v>
      </c>
      <c r="C68" s="48">
        <v>10128427576</v>
      </c>
      <c r="D68" s="49" t="s">
        <v>157</v>
      </c>
      <c r="E68" s="50" t="s">
        <v>158</v>
      </c>
      <c r="F68" s="51" t="s">
        <v>76</v>
      </c>
      <c r="G68" s="58" t="s">
        <v>31</v>
      </c>
      <c r="H68" s="58"/>
      <c r="I68" s="58"/>
      <c r="J68" s="58"/>
      <c r="K68" s="58"/>
      <c r="L68" s="58"/>
      <c r="M68" s="58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9"/>
      <c r="AM68" s="55"/>
      <c r="AN68" s="60"/>
      <c r="AO68" s="60"/>
      <c r="AP68" s="114"/>
    </row>
    <row r="69" spans="1:42" ht="30.75" customHeight="1" x14ac:dyDescent="0.2">
      <c r="A69" s="112" t="s">
        <v>29</v>
      </c>
      <c r="B69" s="47">
        <v>15</v>
      </c>
      <c r="C69" s="48">
        <v>10122875136</v>
      </c>
      <c r="D69" s="49" t="s">
        <v>159</v>
      </c>
      <c r="E69" s="50" t="s">
        <v>160</v>
      </c>
      <c r="F69" s="51" t="s">
        <v>74</v>
      </c>
      <c r="G69" s="58" t="s">
        <v>161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5"/>
      <c r="AI69" s="55"/>
      <c r="AJ69" s="55"/>
      <c r="AK69" s="55"/>
      <c r="AL69" s="56"/>
      <c r="AM69" s="55"/>
      <c r="AN69" s="55"/>
      <c r="AO69" s="57"/>
      <c r="AP69" s="113"/>
    </row>
    <row r="70" spans="1:42" ht="30.75" customHeight="1" x14ac:dyDescent="0.2">
      <c r="A70" s="112" t="s">
        <v>29</v>
      </c>
      <c r="B70" s="47">
        <v>18</v>
      </c>
      <c r="C70" s="48">
        <v>10091970330</v>
      </c>
      <c r="D70" s="49" t="s">
        <v>162</v>
      </c>
      <c r="E70" s="50" t="s">
        <v>163</v>
      </c>
      <c r="F70" s="51" t="s">
        <v>76</v>
      </c>
      <c r="G70" s="58" t="s">
        <v>124</v>
      </c>
      <c r="H70" s="58"/>
      <c r="I70" s="58"/>
      <c r="J70" s="58"/>
      <c r="K70" s="58"/>
      <c r="L70" s="58"/>
      <c r="M70" s="58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9"/>
      <c r="AM70" s="55"/>
      <c r="AN70" s="60"/>
      <c r="AO70" s="60"/>
      <c r="AP70" s="114"/>
    </row>
    <row r="71" spans="1:42" ht="30.75" customHeight="1" x14ac:dyDescent="0.2">
      <c r="A71" s="112" t="s">
        <v>29</v>
      </c>
      <c r="B71" s="47">
        <v>21</v>
      </c>
      <c r="C71" s="48">
        <v>10084268530</v>
      </c>
      <c r="D71" s="49" t="s">
        <v>164</v>
      </c>
      <c r="E71" s="50" t="s">
        <v>165</v>
      </c>
      <c r="F71" s="51" t="s">
        <v>38</v>
      </c>
      <c r="G71" s="58" t="s">
        <v>124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5"/>
      <c r="AI71" s="55"/>
      <c r="AJ71" s="55"/>
      <c r="AK71" s="55"/>
      <c r="AL71" s="56"/>
      <c r="AM71" s="55"/>
      <c r="AN71" s="55"/>
      <c r="AO71" s="57"/>
      <c r="AP71" s="113"/>
    </row>
    <row r="72" spans="1:42" ht="30.75" customHeight="1" x14ac:dyDescent="0.2">
      <c r="A72" s="112" t="s">
        <v>29</v>
      </c>
      <c r="B72" s="47">
        <v>22</v>
      </c>
      <c r="C72" s="48">
        <v>10084014613</v>
      </c>
      <c r="D72" s="49" t="s">
        <v>53</v>
      </c>
      <c r="E72" s="50" t="s">
        <v>166</v>
      </c>
      <c r="F72" s="51" t="s">
        <v>76</v>
      </c>
      <c r="G72" s="58" t="s">
        <v>124</v>
      </c>
      <c r="H72" s="58"/>
      <c r="I72" s="58"/>
      <c r="J72" s="58"/>
      <c r="K72" s="58"/>
      <c r="L72" s="58"/>
      <c r="M72" s="58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9"/>
      <c r="AM72" s="55"/>
      <c r="AN72" s="60"/>
      <c r="AO72" s="60"/>
      <c r="AP72" s="114"/>
    </row>
    <row r="73" spans="1:42" ht="30.75" customHeight="1" x14ac:dyDescent="0.2">
      <c r="A73" s="112" t="s">
        <v>29</v>
      </c>
      <c r="B73" s="47">
        <v>23</v>
      </c>
      <c r="C73" s="48">
        <v>10115653383</v>
      </c>
      <c r="D73" s="49" t="s">
        <v>167</v>
      </c>
      <c r="E73" s="50" t="s">
        <v>168</v>
      </c>
      <c r="F73" s="51" t="s">
        <v>76</v>
      </c>
      <c r="G73" s="58" t="s">
        <v>124</v>
      </c>
      <c r="H73" s="58"/>
      <c r="I73" s="58"/>
      <c r="J73" s="58"/>
      <c r="K73" s="58"/>
      <c r="L73" s="58"/>
      <c r="M73" s="58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9"/>
      <c r="AM73" s="55"/>
      <c r="AN73" s="60"/>
      <c r="AO73" s="60"/>
      <c r="AP73" s="114"/>
    </row>
    <row r="74" spans="1:42" ht="30.75" customHeight="1" x14ac:dyDescent="0.2">
      <c r="A74" s="112" t="s">
        <v>29</v>
      </c>
      <c r="B74" s="47">
        <v>25</v>
      </c>
      <c r="C74" s="48">
        <v>10105736448</v>
      </c>
      <c r="D74" s="49" t="s">
        <v>169</v>
      </c>
      <c r="E74" s="50" t="s">
        <v>170</v>
      </c>
      <c r="F74" s="51" t="s">
        <v>75</v>
      </c>
      <c r="G74" s="58" t="s">
        <v>46</v>
      </c>
      <c r="H74" s="58"/>
      <c r="I74" s="58"/>
      <c r="J74" s="58"/>
      <c r="K74" s="58"/>
      <c r="L74" s="58"/>
      <c r="M74" s="58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9"/>
      <c r="AM74" s="55"/>
      <c r="AN74" s="60"/>
      <c r="AO74" s="60"/>
      <c r="AP74" s="114"/>
    </row>
    <row r="75" spans="1:42" ht="30.75" customHeight="1" x14ac:dyDescent="0.2">
      <c r="A75" s="112" t="s">
        <v>29</v>
      </c>
      <c r="B75" s="47">
        <v>31</v>
      </c>
      <c r="C75" s="65">
        <v>10127889733</v>
      </c>
      <c r="D75" s="49" t="s">
        <v>171</v>
      </c>
      <c r="E75" s="50" t="s">
        <v>172</v>
      </c>
      <c r="F75" s="51" t="s">
        <v>76</v>
      </c>
      <c r="G75" s="58" t="s">
        <v>52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6"/>
      <c r="AM75" s="55"/>
      <c r="AN75" s="55"/>
      <c r="AO75" s="57"/>
      <c r="AP75" s="113"/>
    </row>
    <row r="76" spans="1:42" ht="30.75" customHeight="1" x14ac:dyDescent="0.2">
      <c r="A76" s="112" t="s">
        <v>29</v>
      </c>
      <c r="B76" s="47">
        <v>32</v>
      </c>
      <c r="C76" s="48">
        <v>10095071094</v>
      </c>
      <c r="D76" s="49" t="s">
        <v>173</v>
      </c>
      <c r="E76" s="50" t="s">
        <v>174</v>
      </c>
      <c r="F76" s="51" t="s">
        <v>38</v>
      </c>
      <c r="G76" s="58" t="s">
        <v>52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5"/>
      <c r="AI76" s="55"/>
      <c r="AJ76" s="55"/>
      <c r="AK76" s="55"/>
      <c r="AL76" s="56"/>
      <c r="AM76" s="55"/>
      <c r="AN76" s="55"/>
      <c r="AO76" s="57"/>
      <c r="AP76" s="113"/>
    </row>
    <row r="77" spans="1:42" ht="30.75" customHeight="1" x14ac:dyDescent="0.2">
      <c r="A77" s="112" t="s">
        <v>29</v>
      </c>
      <c r="B77" s="47">
        <v>35</v>
      </c>
      <c r="C77" s="48">
        <v>10096563278</v>
      </c>
      <c r="D77" s="49" t="s">
        <v>68</v>
      </c>
      <c r="E77" s="50" t="s">
        <v>175</v>
      </c>
      <c r="F77" s="51" t="s">
        <v>38</v>
      </c>
      <c r="G77" s="58" t="s">
        <v>69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5"/>
      <c r="AI77" s="55"/>
      <c r="AJ77" s="55"/>
      <c r="AK77" s="55"/>
      <c r="AL77" s="56"/>
      <c r="AM77" s="55"/>
      <c r="AN77" s="55"/>
      <c r="AO77" s="57"/>
      <c r="AP77" s="113"/>
    </row>
    <row r="78" spans="1:42" ht="30.75" customHeight="1" x14ac:dyDescent="0.2">
      <c r="A78" s="112" t="s">
        <v>29</v>
      </c>
      <c r="B78" s="47">
        <v>36</v>
      </c>
      <c r="C78" s="48">
        <v>10127977437</v>
      </c>
      <c r="D78" s="49" t="s">
        <v>176</v>
      </c>
      <c r="E78" s="50" t="s">
        <v>177</v>
      </c>
      <c r="F78" s="51" t="s">
        <v>38</v>
      </c>
      <c r="G78" s="58" t="s">
        <v>69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6"/>
      <c r="AM78" s="55"/>
      <c r="AN78" s="55"/>
      <c r="AO78" s="57"/>
      <c r="AP78" s="113"/>
    </row>
    <row r="79" spans="1:42" ht="30.75" customHeight="1" x14ac:dyDescent="0.2">
      <c r="A79" s="112" t="s">
        <v>29</v>
      </c>
      <c r="B79" s="47">
        <v>37</v>
      </c>
      <c r="C79" s="48">
        <v>10107577024</v>
      </c>
      <c r="D79" s="49" t="s">
        <v>178</v>
      </c>
      <c r="E79" s="50" t="s">
        <v>179</v>
      </c>
      <c r="F79" s="51" t="s">
        <v>38</v>
      </c>
      <c r="G79" s="58" t="s">
        <v>69</v>
      </c>
      <c r="H79" s="58"/>
      <c r="I79" s="58"/>
      <c r="J79" s="58"/>
      <c r="K79" s="58"/>
      <c r="L79" s="58"/>
      <c r="M79" s="5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9"/>
      <c r="AM79" s="55"/>
      <c r="AN79" s="60"/>
      <c r="AO79" s="60"/>
      <c r="AP79" s="114"/>
    </row>
    <row r="80" spans="1:42" ht="30.75" customHeight="1" x14ac:dyDescent="0.2">
      <c r="A80" s="112" t="s">
        <v>29</v>
      </c>
      <c r="B80" s="47">
        <v>38</v>
      </c>
      <c r="C80" s="48">
        <v>10127891753</v>
      </c>
      <c r="D80" s="49" t="s">
        <v>180</v>
      </c>
      <c r="E80" s="50" t="s">
        <v>181</v>
      </c>
      <c r="F80" s="51" t="s">
        <v>74</v>
      </c>
      <c r="G80" s="58" t="s">
        <v>69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5"/>
      <c r="AI80" s="55"/>
      <c r="AJ80" s="55"/>
      <c r="AK80" s="55"/>
      <c r="AL80" s="56"/>
      <c r="AM80" s="55"/>
      <c r="AN80" s="55"/>
      <c r="AO80" s="57"/>
      <c r="AP80" s="113"/>
    </row>
    <row r="81" spans="1:42" ht="30.75" customHeight="1" x14ac:dyDescent="0.2">
      <c r="A81" s="112" t="s">
        <v>29</v>
      </c>
      <c r="B81" s="47">
        <v>54</v>
      </c>
      <c r="C81" s="48">
        <v>10114985295</v>
      </c>
      <c r="D81" s="49" t="s">
        <v>70</v>
      </c>
      <c r="E81" s="50" t="s">
        <v>182</v>
      </c>
      <c r="F81" s="51" t="s">
        <v>76</v>
      </c>
      <c r="G81" s="58" t="s">
        <v>136</v>
      </c>
      <c r="H81" s="58"/>
      <c r="I81" s="58"/>
      <c r="J81" s="58"/>
      <c r="K81" s="58"/>
      <c r="L81" s="58"/>
      <c r="M81" s="58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9"/>
      <c r="AM81" s="55"/>
      <c r="AN81" s="60"/>
      <c r="AO81" s="60"/>
      <c r="AP81" s="114"/>
    </row>
    <row r="82" spans="1:42" ht="30.75" customHeight="1" x14ac:dyDescent="0.2">
      <c r="A82" s="115" t="s">
        <v>29</v>
      </c>
      <c r="B82" s="47">
        <v>55</v>
      </c>
      <c r="C82" s="48">
        <v>10119568547</v>
      </c>
      <c r="D82" s="49" t="s">
        <v>183</v>
      </c>
      <c r="E82" s="50" t="s">
        <v>184</v>
      </c>
      <c r="F82" s="51" t="s">
        <v>75</v>
      </c>
      <c r="G82" s="58" t="s">
        <v>136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6"/>
      <c r="AM82" s="55"/>
      <c r="AN82" s="55"/>
      <c r="AO82" s="57"/>
      <c r="AP82" s="113"/>
    </row>
    <row r="83" spans="1:42" ht="30.75" customHeight="1" x14ac:dyDescent="0.2">
      <c r="A83" s="115" t="s">
        <v>29</v>
      </c>
      <c r="B83" s="47">
        <v>56</v>
      </c>
      <c r="C83" s="48">
        <v>10126988441</v>
      </c>
      <c r="D83" s="49" t="s">
        <v>185</v>
      </c>
      <c r="E83" s="50" t="s">
        <v>186</v>
      </c>
      <c r="F83" s="51" t="s">
        <v>76</v>
      </c>
      <c r="G83" s="58" t="s">
        <v>136</v>
      </c>
      <c r="H83" s="58"/>
      <c r="I83" s="58"/>
      <c r="J83" s="58"/>
      <c r="K83" s="58"/>
      <c r="L83" s="58"/>
      <c r="M83" s="58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9"/>
      <c r="AM83" s="55"/>
      <c r="AN83" s="60"/>
      <c r="AO83" s="60"/>
      <c r="AP83" s="114"/>
    </row>
    <row r="84" spans="1:42" ht="30.75" customHeight="1" x14ac:dyDescent="0.2">
      <c r="A84" s="115" t="s">
        <v>29</v>
      </c>
      <c r="B84" s="47">
        <v>57</v>
      </c>
      <c r="C84" s="48">
        <v>10126989552</v>
      </c>
      <c r="D84" s="49" t="s">
        <v>187</v>
      </c>
      <c r="E84" s="50" t="s">
        <v>188</v>
      </c>
      <c r="F84" s="51" t="s">
        <v>74</v>
      </c>
      <c r="G84" s="58" t="s">
        <v>136</v>
      </c>
      <c r="H84" s="58"/>
      <c r="I84" s="58"/>
      <c r="J84" s="58"/>
      <c r="K84" s="58"/>
      <c r="L84" s="58"/>
      <c r="M84" s="58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9"/>
      <c r="AM84" s="55"/>
      <c r="AN84" s="60"/>
      <c r="AO84" s="60"/>
      <c r="AP84" s="114"/>
    </row>
    <row r="85" spans="1:42" ht="30.75" customHeight="1" x14ac:dyDescent="0.2">
      <c r="A85" s="115" t="s">
        <v>29</v>
      </c>
      <c r="B85" s="47">
        <v>60</v>
      </c>
      <c r="C85" s="48">
        <v>10119461342</v>
      </c>
      <c r="D85" s="49" t="s">
        <v>189</v>
      </c>
      <c r="E85" s="50" t="s">
        <v>190</v>
      </c>
      <c r="F85" s="51" t="s">
        <v>76</v>
      </c>
      <c r="G85" s="58" t="s">
        <v>136</v>
      </c>
      <c r="H85" s="58"/>
      <c r="I85" s="58"/>
      <c r="J85" s="58"/>
      <c r="K85" s="58"/>
      <c r="L85" s="58"/>
      <c r="M85" s="58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9"/>
      <c r="AM85" s="55"/>
      <c r="AN85" s="60"/>
      <c r="AO85" s="60"/>
      <c r="AP85" s="114"/>
    </row>
    <row r="86" spans="1:42" ht="30.75" customHeight="1" x14ac:dyDescent="0.2">
      <c r="A86" s="115" t="s">
        <v>29</v>
      </c>
      <c r="B86" s="47">
        <v>59</v>
      </c>
      <c r="C86" s="48">
        <v>10123791380</v>
      </c>
      <c r="D86" s="49" t="s">
        <v>191</v>
      </c>
      <c r="E86" s="50" t="s">
        <v>192</v>
      </c>
      <c r="F86" s="51" t="s">
        <v>75</v>
      </c>
      <c r="G86" s="58" t="s">
        <v>136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6"/>
      <c r="AM86" s="55"/>
      <c r="AN86" s="55"/>
      <c r="AO86" s="57"/>
      <c r="AP86" s="113"/>
    </row>
    <row r="87" spans="1:42" ht="30.75" customHeight="1" x14ac:dyDescent="0.2">
      <c r="A87" s="115" t="s">
        <v>29</v>
      </c>
      <c r="B87" s="47">
        <v>69</v>
      </c>
      <c r="C87" s="48">
        <v>10105843451</v>
      </c>
      <c r="D87" s="49" t="s">
        <v>67</v>
      </c>
      <c r="E87" s="50" t="s">
        <v>193</v>
      </c>
      <c r="F87" s="51" t="s">
        <v>74</v>
      </c>
      <c r="G87" s="58" t="s">
        <v>40</v>
      </c>
      <c r="H87" s="58"/>
      <c r="I87" s="58"/>
      <c r="J87" s="58"/>
      <c r="K87" s="58"/>
      <c r="L87" s="58"/>
      <c r="M87" s="58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9"/>
      <c r="AM87" s="55"/>
      <c r="AN87" s="60"/>
      <c r="AO87" s="60"/>
      <c r="AP87" s="114"/>
    </row>
    <row r="88" spans="1:42" ht="30.75" customHeight="1" x14ac:dyDescent="0.2">
      <c r="A88" s="115" t="s">
        <v>29</v>
      </c>
      <c r="B88" s="47">
        <v>71</v>
      </c>
      <c r="C88" s="48">
        <v>10126940951</v>
      </c>
      <c r="D88" s="49" t="s">
        <v>194</v>
      </c>
      <c r="E88" s="50" t="s">
        <v>195</v>
      </c>
      <c r="F88" s="51" t="s">
        <v>76</v>
      </c>
      <c r="G88" s="58" t="s">
        <v>40</v>
      </c>
      <c r="H88" s="58"/>
      <c r="I88" s="58"/>
      <c r="J88" s="58"/>
      <c r="K88" s="58"/>
      <c r="L88" s="58"/>
      <c r="M88" s="58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9"/>
      <c r="AM88" s="55"/>
      <c r="AN88" s="60"/>
      <c r="AO88" s="60"/>
      <c r="AP88" s="114"/>
    </row>
    <row r="89" spans="1:42" ht="30.75" customHeight="1" x14ac:dyDescent="0.2">
      <c r="A89" s="115" t="s">
        <v>29</v>
      </c>
      <c r="B89" s="47">
        <v>72</v>
      </c>
      <c r="C89" s="48">
        <v>10126949641</v>
      </c>
      <c r="D89" s="49" t="s">
        <v>196</v>
      </c>
      <c r="E89" s="50" t="s">
        <v>197</v>
      </c>
      <c r="F89" s="51" t="s">
        <v>76</v>
      </c>
      <c r="G89" s="58" t="s">
        <v>40</v>
      </c>
      <c r="H89" s="58"/>
      <c r="I89" s="58"/>
      <c r="J89" s="58"/>
      <c r="K89" s="58"/>
      <c r="L89" s="58"/>
      <c r="M89" s="58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9"/>
      <c r="AM89" s="55"/>
      <c r="AN89" s="60"/>
      <c r="AO89" s="60"/>
      <c r="AP89" s="114"/>
    </row>
    <row r="90" spans="1:42" ht="30.75" customHeight="1" x14ac:dyDescent="0.2">
      <c r="A90" s="115" t="s">
        <v>29</v>
      </c>
      <c r="B90" s="47">
        <v>75</v>
      </c>
      <c r="C90" s="48">
        <v>10112147037</v>
      </c>
      <c r="D90" s="49" t="s">
        <v>198</v>
      </c>
      <c r="E90" s="50" t="s">
        <v>199</v>
      </c>
      <c r="F90" s="51" t="s">
        <v>76</v>
      </c>
      <c r="G90" s="58" t="s">
        <v>40</v>
      </c>
      <c r="H90" s="58"/>
      <c r="I90" s="58"/>
      <c r="J90" s="58"/>
      <c r="K90" s="58"/>
      <c r="L90" s="58"/>
      <c r="M90" s="58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9"/>
      <c r="AM90" s="55"/>
      <c r="AN90" s="60"/>
      <c r="AO90" s="60"/>
      <c r="AP90" s="114"/>
    </row>
    <row r="91" spans="1:42" ht="30.75" customHeight="1" x14ac:dyDescent="0.2">
      <c r="A91" s="115" t="s">
        <v>32</v>
      </c>
      <c r="B91" s="47">
        <v>7</v>
      </c>
      <c r="C91" s="48">
        <v>10092384194</v>
      </c>
      <c r="D91" s="49" t="s">
        <v>57</v>
      </c>
      <c r="E91" s="50" t="s">
        <v>200</v>
      </c>
      <c r="F91" s="51" t="s">
        <v>38</v>
      </c>
      <c r="G91" s="58" t="s">
        <v>201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6"/>
      <c r="AM91" s="55"/>
      <c r="AN91" s="55"/>
      <c r="AO91" s="57"/>
      <c r="AP91" s="113"/>
    </row>
    <row r="92" spans="1:42" ht="30.75" customHeight="1" x14ac:dyDescent="0.2">
      <c r="A92" s="115" t="s">
        <v>32</v>
      </c>
      <c r="B92" s="47">
        <v>28</v>
      </c>
      <c r="C92" s="48">
        <v>10105861437</v>
      </c>
      <c r="D92" s="49" t="s">
        <v>202</v>
      </c>
      <c r="E92" s="50" t="s">
        <v>203</v>
      </c>
      <c r="F92" s="51" t="s">
        <v>76</v>
      </c>
      <c r="G92" s="58" t="s">
        <v>52</v>
      </c>
      <c r="H92" s="58"/>
      <c r="I92" s="58"/>
      <c r="J92" s="58"/>
      <c r="K92" s="58"/>
      <c r="L92" s="58"/>
      <c r="M92" s="58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9"/>
      <c r="AM92" s="55"/>
      <c r="AN92" s="60"/>
      <c r="AO92" s="60"/>
      <c r="AP92" s="114"/>
    </row>
    <row r="93" spans="1:42" ht="30.75" customHeight="1" x14ac:dyDescent="0.2">
      <c r="A93" s="115" t="s">
        <v>32</v>
      </c>
      <c r="B93" s="47">
        <v>33</v>
      </c>
      <c r="C93" s="48">
        <v>10126131003</v>
      </c>
      <c r="D93" s="49" t="s">
        <v>204</v>
      </c>
      <c r="E93" s="50" t="s">
        <v>205</v>
      </c>
      <c r="F93" s="51" t="s">
        <v>76</v>
      </c>
      <c r="G93" s="58" t="s">
        <v>52</v>
      </c>
      <c r="H93" s="58"/>
      <c r="I93" s="58"/>
      <c r="J93" s="58"/>
      <c r="K93" s="58"/>
      <c r="L93" s="58"/>
      <c r="M93" s="58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9"/>
      <c r="AM93" s="55"/>
      <c r="AN93" s="60"/>
      <c r="AO93" s="60"/>
      <c r="AP93" s="114"/>
    </row>
    <row r="94" spans="1:42" ht="30.75" customHeight="1" x14ac:dyDescent="0.2">
      <c r="A94" s="115" t="s">
        <v>32</v>
      </c>
      <c r="B94" s="47">
        <v>34</v>
      </c>
      <c r="C94" s="65">
        <v>10125915680</v>
      </c>
      <c r="D94" s="49" t="s">
        <v>206</v>
      </c>
      <c r="E94" s="50" t="s">
        <v>207</v>
      </c>
      <c r="F94" s="51" t="s">
        <v>76</v>
      </c>
      <c r="G94" s="58" t="s">
        <v>52</v>
      </c>
      <c r="H94" s="58"/>
      <c r="I94" s="58"/>
      <c r="J94" s="58"/>
      <c r="K94" s="58"/>
      <c r="L94" s="58"/>
      <c r="M94" s="58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9"/>
      <c r="AM94" s="55"/>
      <c r="AN94" s="60"/>
      <c r="AO94" s="60"/>
      <c r="AP94" s="114"/>
    </row>
    <row r="95" spans="1:42" ht="30.75" customHeight="1" x14ac:dyDescent="0.2">
      <c r="A95" s="115" t="s">
        <v>32</v>
      </c>
      <c r="B95" s="47">
        <v>39</v>
      </c>
      <c r="C95" s="48">
        <v>10127317736</v>
      </c>
      <c r="D95" s="49" t="s">
        <v>208</v>
      </c>
      <c r="E95" s="50" t="s">
        <v>209</v>
      </c>
      <c r="F95" s="51" t="s">
        <v>74</v>
      </c>
      <c r="G95" s="58" t="s">
        <v>69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6"/>
      <c r="AM95" s="55"/>
      <c r="AN95" s="55"/>
      <c r="AO95" s="57"/>
      <c r="AP95" s="113"/>
    </row>
    <row r="96" spans="1:42" ht="30.75" customHeight="1" x14ac:dyDescent="0.2">
      <c r="A96" s="115" t="s">
        <v>32</v>
      </c>
      <c r="B96" s="47">
        <v>68</v>
      </c>
      <c r="C96" s="65">
        <v>10123791380</v>
      </c>
      <c r="D96" s="49" t="s">
        <v>210</v>
      </c>
      <c r="E96" s="50" t="s">
        <v>211</v>
      </c>
      <c r="F96" s="51" t="s">
        <v>75</v>
      </c>
      <c r="G96" s="58" t="s">
        <v>136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5"/>
      <c r="AI96" s="55"/>
      <c r="AJ96" s="55"/>
      <c r="AK96" s="55"/>
      <c r="AL96" s="56"/>
      <c r="AM96" s="55"/>
      <c r="AN96" s="55"/>
      <c r="AO96" s="57"/>
      <c r="AP96" s="113"/>
    </row>
    <row r="97" spans="1:42" ht="30.75" customHeight="1" x14ac:dyDescent="0.2">
      <c r="A97" s="115" t="s">
        <v>32</v>
      </c>
      <c r="B97" s="47">
        <v>61</v>
      </c>
      <c r="C97" s="48">
        <v>10128533872</v>
      </c>
      <c r="D97" s="49" t="s">
        <v>212</v>
      </c>
      <c r="E97" s="50" t="s">
        <v>213</v>
      </c>
      <c r="F97" s="51" t="s">
        <v>75</v>
      </c>
      <c r="G97" s="58" t="s">
        <v>136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6"/>
      <c r="AM97" s="55"/>
      <c r="AN97" s="55"/>
      <c r="AO97" s="57"/>
      <c r="AP97" s="113"/>
    </row>
    <row r="98" spans="1:42" ht="30.75" customHeight="1" x14ac:dyDescent="0.2">
      <c r="A98" s="115" t="s">
        <v>32</v>
      </c>
      <c r="B98" s="47">
        <v>62</v>
      </c>
      <c r="C98" s="48">
        <v>10128565804</v>
      </c>
      <c r="D98" s="63" t="s">
        <v>214</v>
      </c>
      <c r="E98" s="64" t="s">
        <v>215</v>
      </c>
      <c r="F98" s="51" t="s">
        <v>75</v>
      </c>
      <c r="G98" s="46" t="s">
        <v>136</v>
      </c>
      <c r="H98" s="58"/>
      <c r="I98" s="58"/>
      <c r="J98" s="58"/>
      <c r="K98" s="58"/>
      <c r="L98" s="58"/>
      <c r="M98" s="58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9"/>
      <c r="AM98" s="55"/>
      <c r="AN98" s="60"/>
      <c r="AO98" s="60"/>
      <c r="AP98" s="114"/>
    </row>
    <row r="99" spans="1:42" ht="30.75" customHeight="1" thickBot="1" x14ac:dyDescent="0.25">
      <c r="A99" s="116" t="s">
        <v>32</v>
      </c>
      <c r="B99" s="117">
        <v>70</v>
      </c>
      <c r="C99" s="118">
        <v>10114924267</v>
      </c>
      <c r="D99" s="119" t="s">
        <v>216</v>
      </c>
      <c r="E99" s="120" t="s">
        <v>217</v>
      </c>
      <c r="F99" s="121" t="s">
        <v>74</v>
      </c>
      <c r="G99" s="122" t="s">
        <v>40</v>
      </c>
      <c r="H99" s="122"/>
      <c r="I99" s="122"/>
      <c r="J99" s="122"/>
      <c r="K99" s="122"/>
      <c r="L99" s="122"/>
      <c r="M99" s="122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4"/>
      <c r="AM99" s="125"/>
      <c r="AN99" s="126"/>
      <c r="AO99" s="126"/>
      <c r="AP99" s="127"/>
    </row>
    <row r="100" spans="1:42" ht="8.25" customHeight="1" thickTop="1" thickBot="1" x14ac:dyDescent="0.25">
      <c r="A100" s="36"/>
      <c r="B100" s="37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</row>
    <row r="101" spans="1:42" ht="15.75" thickTop="1" x14ac:dyDescent="0.2">
      <c r="A101" s="141" t="s">
        <v>33</v>
      </c>
      <c r="B101" s="136"/>
      <c r="C101" s="136"/>
      <c r="D101" s="136"/>
      <c r="E101" s="66"/>
      <c r="F101" s="66"/>
      <c r="G101" s="66"/>
      <c r="H101" s="136" t="s">
        <v>34</v>
      </c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7"/>
    </row>
    <row r="102" spans="1:42" ht="15" x14ac:dyDescent="0.2">
      <c r="A102" s="95" t="s">
        <v>231</v>
      </c>
      <c r="B102" s="96"/>
      <c r="C102" s="97"/>
      <c r="D102" s="98"/>
      <c r="E102" s="75"/>
      <c r="F102" s="74"/>
      <c r="G102" s="76"/>
      <c r="H102" s="70"/>
      <c r="I102" s="70"/>
      <c r="J102" s="70"/>
      <c r="K102" s="70"/>
      <c r="L102" s="70"/>
      <c r="O102" s="78"/>
      <c r="AL102" s="99" t="s">
        <v>218</v>
      </c>
      <c r="AM102" s="100">
        <v>14</v>
      </c>
      <c r="AO102" s="101" t="s">
        <v>219</v>
      </c>
      <c r="AP102" s="102">
        <f>COUNTIF(F$21:F209,"ЗМС")</f>
        <v>0</v>
      </c>
    </row>
    <row r="103" spans="1:42" ht="15" x14ac:dyDescent="0.2">
      <c r="A103" s="67" t="s">
        <v>232</v>
      </c>
      <c r="B103" s="68"/>
      <c r="C103" s="94"/>
      <c r="D103" s="79"/>
      <c r="E103" s="75"/>
      <c r="F103" s="74"/>
      <c r="G103" s="76"/>
      <c r="H103" s="70"/>
      <c r="I103" s="70"/>
      <c r="J103" s="70"/>
      <c r="K103" s="70"/>
      <c r="L103" s="70"/>
      <c r="O103" s="78"/>
      <c r="AL103" s="71" t="s">
        <v>220</v>
      </c>
      <c r="AM103" s="77">
        <f>AM104+AM108</f>
        <v>77</v>
      </c>
      <c r="AO103" s="72" t="s">
        <v>221</v>
      </c>
      <c r="AP103" s="73">
        <f>COUNTIF(F$20:F208,"МСМК")</f>
        <v>0</v>
      </c>
    </row>
    <row r="104" spans="1:42" ht="15" x14ac:dyDescent="0.2">
      <c r="A104" s="67" t="s">
        <v>234</v>
      </c>
      <c r="B104" s="68"/>
      <c r="C104" s="68"/>
      <c r="D104" s="79"/>
      <c r="E104" s="75"/>
      <c r="F104" s="74"/>
      <c r="G104" s="76"/>
      <c r="H104" s="70"/>
      <c r="I104" s="70"/>
      <c r="J104" s="70"/>
      <c r="K104" s="70"/>
      <c r="L104" s="70"/>
      <c r="O104" s="78"/>
      <c r="AL104" s="71" t="s">
        <v>222</v>
      </c>
      <c r="AM104" s="77">
        <f>AM105+AM106+AM107</f>
        <v>68</v>
      </c>
      <c r="AO104" s="72" t="s">
        <v>223</v>
      </c>
      <c r="AP104" s="73">
        <f>COUNTIF(F$20:F99,"МС")</f>
        <v>0</v>
      </c>
    </row>
    <row r="105" spans="1:42" ht="15" x14ac:dyDescent="0.2">
      <c r="A105" s="67" t="s">
        <v>233</v>
      </c>
      <c r="B105" s="68"/>
      <c r="C105" s="68"/>
      <c r="D105" s="79"/>
      <c r="E105" s="75"/>
      <c r="F105" s="74"/>
      <c r="G105" s="76"/>
      <c r="H105" s="70"/>
      <c r="I105" s="70"/>
      <c r="J105" s="70"/>
      <c r="K105" s="70"/>
      <c r="L105" s="70"/>
      <c r="O105" s="78"/>
      <c r="AL105" s="71" t="s">
        <v>224</v>
      </c>
      <c r="AM105" s="77">
        <f>COUNT(A23:A99)</f>
        <v>34</v>
      </c>
      <c r="AO105" s="72" t="s">
        <v>38</v>
      </c>
      <c r="AP105" s="73">
        <f>COUNTIF(F$19:F99,"КМС")</f>
        <v>14</v>
      </c>
    </row>
    <row r="106" spans="1:42" ht="15" x14ac:dyDescent="0.2">
      <c r="A106" s="80"/>
      <c r="B106" s="81"/>
      <c r="C106" s="82"/>
      <c r="D106" s="79"/>
      <c r="E106" s="75"/>
      <c r="F106" s="74"/>
      <c r="G106" s="76"/>
      <c r="H106" s="70"/>
      <c r="I106" s="70"/>
      <c r="J106" s="70"/>
      <c r="K106" s="70"/>
      <c r="L106" s="70"/>
      <c r="O106" s="78"/>
      <c r="AL106" s="71" t="s">
        <v>225</v>
      </c>
      <c r="AM106" s="77">
        <f>COUNTIF(A23:A99,"НФ")</f>
        <v>34</v>
      </c>
      <c r="AO106" s="72" t="s">
        <v>74</v>
      </c>
      <c r="AP106" s="73">
        <f>COUNTIF(F$22:F210,"1 СР")</f>
        <v>24</v>
      </c>
    </row>
    <row r="107" spans="1:42" ht="15" x14ac:dyDescent="0.2">
      <c r="A107" s="80"/>
      <c r="B107" s="81"/>
      <c r="C107" s="82"/>
      <c r="D107" s="79"/>
      <c r="E107" s="75"/>
      <c r="F107" s="74"/>
      <c r="G107" s="76"/>
      <c r="H107" s="70"/>
      <c r="I107" s="70"/>
      <c r="J107" s="70"/>
      <c r="K107" s="70"/>
      <c r="L107" s="70"/>
      <c r="O107" s="78"/>
      <c r="AL107" s="71" t="s">
        <v>226</v>
      </c>
      <c r="AM107" s="77">
        <f>COUNTIF(A23:A99,"ДСКВ")</f>
        <v>0</v>
      </c>
      <c r="AO107" s="72" t="s">
        <v>76</v>
      </c>
      <c r="AP107" s="73">
        <f>COUNTIF(F$19:F208,"2 СР")</f>
        <v>27</v>
      </c>
    </row>
    <row r="108" spans="1:42" ht="15" x14ac:dyDescent="0.2">
      <c r="A108" s="103"/>
      <c r="B108" s="69"/>
      <c r="C108" s="69"/>
      <c r="D108" s="104"/>
      <c r="E108" s="75"/>
      <c r="F108" s="74"/>
      <c r="G108" s="76"/>
      <c r="H108" s="70"/>
      <c r="I108" s="70"/>
      <c r="J108" s="70"/>
      <c r="K108" s="70"/>
      <c r="L108" s="70"/>
      <c r="O108" s="78"/>
      <c r="AL108" s="105" t="s">
        <v>227</v>
      </c>
      <c r="AM108" s="106">
        <f>COUNTIF(A23:A99,"НС")</f>
        <v>9</v>
      </c>
      <c r="AO108" s="107" t="s">
        <v>75</v>
      </c>
      <c r="AP108" s="108">
        <f>COUNTIF(F$21:F211,"3 СР")</f>
        <v>11</v>
      </c>
    </row>
    <row r="109" spans="1:42" x14ac:dyDescent="0.2">
      <c r="A109" s="80"/>
      <c r="B109" s="82"/>
      <c r="C109" s="82"/>
      <c r="D109" s="81"/>
      <c r="E109" s="83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109"/>
    </row>
    <row r="110" spans="1:42" ht="15.75" x14ac:dyDescent="0.2">
      <c r="A110" s="133" t="s">
        <v>35</v>
      </c>
      <c r="B110" s="131"/>
      <c r="C110" s="131"/>
      <c r="D110" s="131"/>
      <c r="E110" s="131" t="s">
        <v>36</v>
      </c>
      <c r="F110" s="131"/>
      <c r="G110" s="131"/>
      <c r="H110" s="131"/>
      <c r="I110" s="131"/>
      <c r="J110" s="131"/>
      <c r="K110" s="131" t="s">
        <v>37</v>
      </c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 t="s">
        <v>228</v>
      </c>
      <c r="AN110" s="131"/>
      <c r="AO110" s="131"/>
      <c r="AP110" s="132"/>
    </row>
    <row r="111" spans="1:42" ht="15.75" x14ac:dyDescent="0.2">
      <c r="A111" s="84"/>
      <c r="B111" s="85"/>
      <c r="C111" s="85"/>
      <c r="D111" s="85"/>
      <c r="U111" s="85"/>
      <c r="V111" s="85"/>
      <c r="W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6"/>
    </row>
    <row r="112" spans="1:42" ht="15.75" x14ac:dyDescent="0.2">
      <c r="A112" s="84"/>
      <c r="B112" s="85"/>
      <c r="C112" s="85"/>
      <c r="D112" s="85"/>
      <c r="U112" s="85"/>
      <c r="V112" s="85"/>
      <c r="W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6"/>
    </row>
    <row r="113" spans="1:42" x14ac:dyDescent="0.2">
      <c r="A113" s="87"/>
      <c r="B113" s="88"/>
      <c r="C113" s="88"/>
      <c r="D113" s="88"/>
      <c r="U113" s="88"/>
      <c r="V113" s="88"/>
      <c r="W113" s="88"/>
      <c r="AG113" s="88"/>
      <c r="AH113" s="88"/>
      <c r="AI113" s="88"/>
      <c r="AJ113" s="88"/>
      <c r="AK113" s="88"/>
      <c r="AL113" s="89"/>
      <c r="AM113" s="88"/>
      <c r="AN113" s="88"/>
      <c r="AO113" s="88"/>
      <c r="AP113" s="90"/>
    </row>
    <row r="114" spans="1:42" x14ac:dyDescent="0.2">
      <c r="A114" s="91"/>
      <c r="B114" s="89"/>
      <c r="C114" s="89"/>
      <c r="D114" s="89"/>
      <c r="U114" s="92"/>
      <c r="V114" s="89"/>
      <c r="W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93"/>
    </row>
    <row r="115" spans="1:42" x14ac:dyDescent="0.2">
      <c r="A115" s="91"/>
      <c r="B115" s="89"/>
      <c r="C115" s="89"/>
      <c r="D115" s="89"/>
      <c r="U115" s="92"/>
      <c r="V115" s="89"/>
      <c r="W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93"/>
    </row>
    <row r="116" spans="1:42" ht="16.5" thickBot="1" x14ac:dyDescent="0.25">
      <c r="A116" s="130" t="s">
        <v>229</v>
      </c>
      <c r="B116" s="128"/>
      <c r="C116" s="128"/>
      <c r="D116" s="128"/>
      <c r="E116" s="128" t="str">
        <f>G17</f>
        <v>Лелюк А.Ф. (ВК, г. Майкоп)</v>
      </c>
      <c r="F116" s="128"/>
      <c r="G116" s="128"/>
      <c r="H116" s="128"/>
      <c r="I116" s="128"/>
      <c r="J116" s="128"/>
      <c r="K116" s="31"/>
      <c r="L116" s="128" t="str">
        <f>G18</f>
        <v>Азаров С. Н. (ВК, г. Санкт-Петербург)</v>
      </c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 t="str">
        <f>G19</f>
        <v>Воронов А. М. (1К, Майкоп)</v>
      </c>
      <c r="AN116" s="128"/>
      <c r="AO116" s="128"/>
      <c r="AP116" s="129"/>
    </row>
    <row r="117" spans="1:42" ht="13.5" thickTop="1" x14ac:dyDescent="0.2"/>
  </sheetData>
  <mergeCells count="35">
    <mergeCell ref="A1:AP1"/>
    <mergeCell ref="A2:AP2"/>
    <mergeCell ref="A3:AP3"/>
    <mergeCell ref="A4:AP4"/>
    <mergeCell ref="A6:AP6"/>
    <mergeCell ref="A15:G15"/>
    <mergeCell ref="H15:AP15"/>
    <mergeCell ref="A21:A22"/>
    <mergeCell ref="B21:B22"/>
    <mergeCell ref="C21:C22"/>
    <mergeCell ref="A7:AP7"/>
    <mergeCell ref="A8:AP8"/>
    <mergeCell ref="A9:AP9"/>
    <mergeCell ref="A10:AP10"/>
    <mergeCell ref="A11:AP11"/>
    <mergeCell ref="D21:D22"/>
    <mergeCell ref="E21:E22"/>
    <mergeCell ref="H101:AP101"/>
    <mergeCell ref="AP21:AP22"/>
    <mergeCell ref="F21:F22"/>
    <mergeCell ref="G21:G22"/>
    <mergeCell ref="H21:AK21"/>
    <mergeCell ref="A101:D101"/>
    <mergeCell ref="AL21:AL22"/>
    <mergeCell ref="AM21:AM22"/>
    <mergeCell ref="AN21:AN22"/>
    <mergeCell ref="AO21:AO22"/>
    <mergeCell ref="AM116:AP116"/>
    <mergeCell ref="A116:D116"/>
    <mergeCell ref="E110:J110"/>
    <mergeCell ref="E116:J116"/>
    <mergeCell ref="K110:AL110"/>
    <mergeCell ref="L116:AL116"/>
    <mergeCell ref="AM110:AP110"/>
    <mergeCell ref="A110:D110"/>
  </mergeCells>
  <conditionalFormatting sqref="I23:I26">
    <cfRule type="duplicateValues" dxfId="7" priority="9"/>
  </conditionalFormatting>
  <conditionalFormatting sqref="K23:K29">
    <cfRule type="duplicateValues" dxfId="6" priority="8"/>
  </conditionalFormatting>
  <conditionalFormatting sqref="M23:M28">
    <cfRule type="duplicateValues" dxfId="5" priority="7"/>
  </conditionalFormatting>
  <conditionalFormatting sqref="O23:O31">
    <cfRule type="duplicateValues" dxfId="4" priority="6"/>
  </conditionalFormatting>
  <conditionalFormatting sqref="Q23:Q27">
    <cfRule type="duplicateValues" dxfId="3" priority="5"/>
  </conditionalFormatting>
  <conditionalFormatting sqref="S23:S32">
    <cfRule type="duplicateValues" dxfId="2" priority="4"/>
  </conditionalFormatting>
  <conditionalFormatting sqref="U23:U33">
    <cfRule type="duplicateValues" dxfId="1" priority="3"/>
  </conditionalFormatting>
  <conditionalFormatting sqref="M109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45" fitToHeight="3" orientation="portrait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Юноши</vt:lpstr>
      <vt:lpstr>'Критериум Юноши'!Заголовки_для_печати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2021-04-27T08:36:37Z</cp:lastPrinted>
  <dcterms:created xsi:type="dcterms:W3CDTF">2021-04-23T16:59:19Z</dcterms:created>
  <dcterms:modified xsi:type="dcterms:W3CDTF">2022-05-16T09:48:39Z</dcterms:modified>
</cp:coreProperties>
</file>