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лассик 23 февраля\"/>
    </mc:Choice>
  </mc:AlternateContent>
  <bookViews>
    <workbookView xWindow="-105" yWindow="-105" windowWidth="23250" windowHeight="12570" tabRatio="789"/>
  </bookViews>
  <sheets>
    <sheet name="КЛАССИК" sheetId="127" r:id="rId1"/>
  </sheets>
  <definedNames>
    <definedName name="_xlnm._FilterDatabase" localSheetId="0" hidden="1">КЛАССИК!$A$22:$I$22</definedName>
  </definedNames>
  <calcPr calcId="162913"/>
</workbook>
</file>

<file path=xl/calcChain.xml><?xml version="1.0" encoding="utf-8"?>
<calcChain xmlns="http://schemas.openxmlformats.org/spreadsheetml/2006/main">
  <c r="K41" i="127" l="1"/>
  <c r="K40" i="127"/>
  <c r="K39" i="127"/>
  <c r="I49" i="127"/>
  <c r="E49" i="127"/>
  <c r="A49" i="127"/>
  <c r="H41" i="127"/>
  <c r="H40" i="127"/>
  <c r="H39" i="127"/>
  <c r="K38" i="127"/>
  <c r="H38" i="127"/>
  <c r="K37" i="127"/>
  <c r="K36" i="127"/>
  <c r="K35" i="127"/>
  <c r="H37" i="127" l="1"/>
  <c r="H36" i="127" s="1"/>
</calcChain>
</file>

<file path=xl/sharedStrings.xml><?xml version="1.0" encoding="utf-8"?>
<sst xmlns="http://schemas.openxmlformats.org/spreadsheetml/2006/main" count="105" uniqueCount="89">
  <si>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</si>
  <si>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</si>
  <si>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</si>
  <si>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</si>
  <si>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</si>
  <si>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</si>
  <si>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</si>
  <si>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</si>
  <si>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</si>
  <si>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</si>
  <si>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</si>
  <si>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</si>
  <si>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</si>
  <si>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</si>
  <si>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</si>
  <si>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</si>
  <si>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</si>
  <si>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</si>
  <si>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</si>
  <si>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</si>
  <si>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</si>
  <si>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</si>
  <si>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</si>
  <si>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</si>
  <si>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</si>
  <si>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</si>
  <si>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</si>
  <si>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</si>
  <si>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</si>
  <si>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</si>
  <si>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</si>
  <si>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</si>
  <si>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</si>
  <si>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</si>
  <si>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</si>
  <si>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</si>
  <si>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</si>
  <si>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</si>
  <si>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</si>
  <si>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</si>
  <si>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</si>
  <si>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</si>
  <si>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</si>
  <si>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</si>
  <si>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</si>
  <si>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</si>
  <si>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КОЧЕТКОВ Д.А. (ВК, г. Саранск)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</si>
  <si>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</si>
  <si>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</si>
  <si>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</si>
  <si>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</si>
  <si>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</si>
  <si>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</si>
  <si>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</si>
  <si>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</si>
  <si>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</si>
  <si>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</si>
  <si>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11ч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</si>
  <si>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16ч 00м</t>
    </r>
  </si>
  <si>
    <t>№ ЕКП 2024: 2008130021019363</t>
  </si>
  <si>
    <t>БОЧАНОВ В.А.(ВК, г.Омск)</t>
  </si>
  <si>
    <t>МЯГКОВА Е.А.(IК, г. Саранск)</t>
  </si>
  <si>
    <t>Девушки 13-14 лет</t>
  </si>
  <si>
    <t>ЧЕРНЫШОВ М.Ю. (г.Пенза)</t>
  </si>
  <si>
    <t>Молоткова Злата</t>
  </si>
  <si>
    <t>25.02.2010</t>
  </si>
  <si>
    <t>Мордовия</t>
  </si>
  <si>
    <t>Кумпан Майя</t>
  </si>
  <si>
    <t>17.07.2010</t>
  </si>
  <si>
    <t>Москва</t>
  </si>
  <si>
    <t>Васильченко Анастасия</t>
  </si>
  <si>
    <t>27.02.2010</t>
  </si>
  <si>
    <t>Санкт-Петербург</t>
  </si>
  <si>
    <t>Кураленко Варвара</t>
  </si>
  <si>
    <t>15.09.2010</t>
  </si>
  <si>
    <t>Акишина Валерия</t>
  </si>
  <si>
    <t>05.04.2011</t>
  </si>
  <si>
    <t>Занозина Валерия</t>
  </si>
  <si>
    <t>03.12.2011</t>
  </si>
  <si>
    <t>1 сп.юн.р.</t>
  </si>
  <si>
    <t>Московская обл.</t>
  </si>
  <si>
    <t>Гришкина Василиса</t>
  </si>
  <si>
    <t>01.10.2011</t>
  </si>
  <si>
    <t>Суворова Анна</t>
  </si>
  <si>
    <t>Афонина Анна</t>
  </si>
  <si>
    <t>Налдина Софья</t>
  </si>
  <si>
    <t>28.12.2011</t>
  </si>
  <si>
    <t>№ ВРВС: 0080011611Я</t>
  </si>
  <si>
    <t>ДАТА ПРОВЕДЕНИЯ: 23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</si>
</sst>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0" fontId="13" fillId="2" borderId="17" xfId="2" applyFont="1" applyFill="1" applyBorder="1" applyAlignment="1">
      <alignment vertical="center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1" xfId="2" applyNumberFormat="1" applyFont="1" applyBorder="1" applyAlignment="1">
      <alignment vertical="center"/>
    </xf>
    <xf numFmtId="0" fontId="11" fillId="0" borderId="28" xfId="2" applyFont="1" applyBorder="1" applyAlignment="1">
      <alignment horizontal="right" vertical="center" wrapText="1"/>
    </xf>
    <xf numFmtId="0" fontId="11" fillId="0" borderId="29" xfId="2" applyFont="1" applyBorder="1" applyAlignment="1">
      <alignment horizontal="right" vertical="center" wrapText="1"/>
    </xf>
    <xf numFmtId="165" fontId="15" fillId="0" borderId="0" xfId="2" applyNumberFormat="1" applyFont="1" applyAlignment="1">
      <alignment horizontal="left" vertical="center"/>
    </xf>
    <xf numFmtId="1" fontId="9" fillId="0" borderId="12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5" fontId="15" fillId="0" borderId="31" xfId="2" applyNumberFormat="1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164" fontId="21" fillId="0" borderId="28" xfId="2" applyNumberFormat="1" applyFont="1" applyBorder="1" applyAlignment="1">
      <alignment horizontal="left" vertical="center" wrapText="1"/>
    </xf>
    <xf numFmtId="0" fontId="21" fillId="0" borderId="28" xfId="8" applyFont="1" applyBorder="1" applyAlignment="1">
      <alignment horizontal="left" vertical="center" wrapText="1"/>
    </xf>
    <xf numFmtId="164" fontId="21" fillId="0" borderId="33" xfId="2" applyNumberFormat="1" applyFont="1" applyBorder="1" applyAlignment="1">
      <alignment horizontal="left" vertical="center" wrapText="1"/>
    </xf>
    <xf numFmtId="0" fontId="17" fillId="2" borderId="27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17" fillId="2" borderId="15" xfId="8" applyFont="1" applyFill="1" applyBorder="1" applyAlignment="1">
      <alignment horizontal="center" vertical="center" wrapText="1"/>
    </xf>
    <xf numFmtId="14" fontId="17" fillId="2" borderId="15" xfId="8" applyNumberFormat="1" applyFont="1" applyFill="1" applyBorder="1" applyAlignment="1">
      <alignment horizontal="center" vertical="center" wrapText="1"/>
    </xf>
    <xf numFmtId="14" fontId="17" fillId="2" borderId="37" xfId="8" applyNumberFormat="1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vertical="center" wrapText="1"/>
    </xf>
    <xf numFmtId="0" fontId="17" fillId="2" borderId="36" xfId="2" applyFont="1" applyFill="1" applyBorder="1" applyAlignment="1">
      <alignment vertical="center" wrapText="1"/>
    </xf>
    <xf numFmtId="0" fontId="17" fillId="2" borderId="43" xfId="8" applyFont="1" applyFill="1" applyBorder="1" applyAlignment="1">
      <alignment horizontal="center" vertical="center" wrapText="1"/>
    </xf>
    <xf numFmtId="14" fontId="17" fillId="2" borderId="43" xfId="8" applyNumberFormat="1" applyFont="1" applyFill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/>
    </xf>
    <xf numFmtId="1" fontId="14" fillId="0" borderId="42" xfId="2" applyNumberFormat="1" applyFont="1" applyBorder="1" applyAlignment="1">
      <alignment horizontal="center" vertical="center"/>
    </xf>
    <xf numFmtId="1" fontId="14" fillId="0" borderId="41" xfId="2" applyNumberFormat="1" applyFont="1" applyBorder="1" applyAlignment="1">
      <alignment horizontal="center" vertical="center"/>
    </xf>
    <xf numFmtId="14" fontId="22" fillId="0" borderId="28" xfId="0" applyNumberFormat="1" applyFont="1" applyBorder="1" applyAlignment="1">
      <alignment horizontal="center"/>
    </xf>
    <xf numFmtId="0" fontId="14" fillId="0" borderId="42" xfId="2" applyFont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1" xfId="2" applyNumberFormat="1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771526</xdr:colOff>
      <xdr:row>0</xdr:row>
      <xdr:rowOff>24765</xdr:rowOff>
    </xdr:from>
    <xdr:to>
      <xdr:col>10</xdr:col>
      <xdr:colOff>1196977</xdr:colOff>
      <xdr:row>3</xdr:row>
      <xdr:rowOff>233324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6" y="24765"/>
          <a:ext cx="1444626" cy="100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137160</xdr:rowOff>
    </xdr:from>
    <xdr:to>
      <xdr:col>2</xdr:col>
      <xdr:colOff>98637</xdr:colOff>
      <xdr:row>4</xdr:row>
      <xdr:rowOff>50377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688B8D9-6E98-4F16-BE36-494034F7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3716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14" zoomScaleNormal="100" zoomScaleSheetLayoutView="100" workbookViewId="0">
      <selection activeCell="D28" sqref="D28"/>
    </sheetView>
  </sheetViews>
  <sheetFormatPr defaultRowHeight="12.75" x14ac:dyDescent="0.2"/>
  <cols>
    <col min="1" max="1" width="7" style="2" customWidth="1"/>
    <col min="2" max="2" width="7.85546875" style="36" customWidth="1"/>
    <col min="3" max="3" width="14.7109375" style="36" customWidth="1"/>
    <col min="4" max="4" width="23.5703125" style="2" customWidth="1"/>
    <col min="5" max="5" width="11.7109375" style="14" customWidth="1"/>
    <col min="6" max="6" width="10.28515625" style="2" customWidth="1"/>
    <col min="7" max="7" width="31.140625" style="2" customWidth="1"/>
    <col min="8" max="9" width="15.28515625" style="31" customWidth="1"/>
    <col min="10" max="10" width="15.28515625" style="2" customWidth="1"/>
    <col min="11" max="11" width="18.7109375" style="2" customWidth="1"/>
  </cols>
  <sheetData>
    <row r="1" spans="1:11" ht="21" x14ac:dyDescent="0.2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1" x14ac:dyDescent="0.2">
      <c r="A2" s="104" t="s">
        <v>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1" x14ac:dyDescent="0.2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1" x14ac:dyDescent="0.2">
      <c r="A4" s="104" t="s">
        <v>52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1" x14ac:dyDescent="0.2">
      <c r="A5" s="104" t="s">
        <v>53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28.5" x14ac:dyDescent="0.2">
      <c r="A6" s="105" t="s">
        <v>50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21" x14ac:dyDescent="0.2">
      <c r="A7" s="106" t="s">
        <v>11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21.75" thickBot="1" x14ac:dyDescent="0.25">
      <c r="A8" s="107" t="s">
        <v>24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9.5" thickTop="1" x14ac:dyDescent="0.2">
      <c r="A9" s="108" t="s">
        <v>16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 ht="18.75" x14ac:dyDescent="0.2">
      <c r="A10" s="111" t="s">
        <v>45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1" ht="18.75" x14ac:dyDescent="0.2">
      <c r="A11" s="111" t="s">
        <v>62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3"/>
    </row>
    <row r="12" spans="1:11" ht="21" x14ac:dyDescent="0.2">
      <c r="A12" s="101" t="s">
        <v>24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3"/>
    </row>
    <row r="13" spans="1:11" ht="15.75" x14ac:dyDescent="0.2">
      <c r="A13" s="114" t="s">
        <v>54</v>
      </c>
      <c r="B13" s="115"/>
      <c r="C13" s="115"/>
      <c r="D13" s="115"/>
      <c r="E13" s="3"/>
      <c r="F13" s="77" t="s">
        <v>57</v>
      </c>
      <c r="G13" s="77"/>
      <c r="H13" s="16"/>
      <c r="I13" s="16"/>
      <c r="J13" s="4"/>
      <c r="K13" s="5" t="s">
        <v>87</v>
      </c>
    </row>
    <row r="14" spans="1:11" ht="15.75" x14ac:dyDescent="0.2">
      <c r="A14" s="116" t="s">
        <v>88</v>
      </c>
      <c r="B14" s="117"/>
      <c r="C14" s="117"/>
      <c r="D14" s="117"/>
      <c r="E14" s="6"/>
      <c r="F14" s="41" t="s">
        <v>58</v>
      </c>
      <c r="G14" s="41"/>
      <c r="H14" s="17"/>
      <c r="I14" s="17"/>
      <c r="J14" s="7"/>
      <c r="K14" s="8" t="s">
        <v>59</v>
      </c>
    </row>
    <row r="15" spans="1:11" ht="15" x14ac:dyDescent="0.2">
      <c r="A15" s="118" t="s">
        <v>6</v>
      </c>
      <c r="B15" s="119"/>
      <c r="C15" s="119"/>
      <c r="D15" s="119"/>
      <c r="E15" s="119"/>
      <c r="F15" s="119"/>
      <c r="G15" s="120"/>
      <c r="H15" s="121" t="s">
        <v>0</v>
      </c>
      <c r="I15" s="122"/>
      <c r="J15" s="122"/>
      <c r="K15" s="123"/>
    </row>
    <row r="16" spans="1:11" ht="15" x14ac:dyDescent="0.2">
      <c r="A16" s="18" t="s">
        <v>12</v>
      </c>
      <c r="B16" s="9"/>
      <c r="C16" s="9"/>
      <c r="D16" s="19"/>
      <c r="E16" s="20"/>
      <c r="F16" s="19"/>
      <c r="G16" s="10" t="s">
        <v>63</v>
      </c>
      <c r="H16" s="54" t="s">
        <v>29</v>
      </c>
      <c r="I16" s="55"/>
      <c r="J16" s="55"/>
      <c r="K16" s="56"/>
    </row>
    <row r="17" spans="1:11" ht="15" x14ac:dyDescent="0.2">
      <c r="A17" s="18" t="s">
        <v>13</v>
      </c>
      <c r="B17" s="9"/>
      <c r="C17" s="9"/>
      <c r="D17" s="10"/>
      <c r="E17" s="40"/>
      <c r="F17" s="21"/>
      <c r="G17" s="57" t="s">
        <v>60</v>
      </c>
      <c r="H17" s="54" t="s">
        <v>31</v>
      </c>
      <c r="I17" s="55"/>
      <c r="J17" s="55"/>
      <c r="K17" s="75" t="s">
        <v>55</v>
      </c>
    </row>
    <row r="18" spans="1:11" ht="15" x14ac:dyDescent="0.2">
      <c r="A18" s="18" t="s">
        <v>14</v>
      </c>
      <c r="B18" s="9"/>
      <c r="C18" s="9"/>
      <c r="D18" s="10"/>
      <c r="E18" s="40"/>
      <c r="F18" s="21"/>
      <c r="G18" s="57" t="s">
        <v>61</v>
      </c>
      <c r="H18" s="54" t="s">
        <v>32</v>
      </c>
      <c r="I18" s="55"/>
      <c r="J18" s="55"/>
      <c r="K18" s="75" t="s">
        <v>56</v>
      </c>
    </row>
    <row r="19" spans="1:11" ht="15.75" thickBot="1" x14ac:dyDescent="0.25">
      <c r="A19" s="18" t="s">
        <v>10</v>
      </c>
      <c r="B19" s="42"/>
      <c r="C19" s="42"/>
      <c r="D19" s="21"/>
      <c r="F19" s="44"/>
      <c r="G19" s="58" t="s">
        <v>46</v>
      </c>
      <c r="H19" s="43" t="s">
        <v>30</v>
      </c>
      <c r="I19" s="59"/>
      <c r="J19" s="39"/>
      <c r="K19" s="76">
        <v>1</v>
      </c>
    </row>
    <row r="20" spans="1:11" ht="14.25" thickTop="1" thickBot="1" x14ac:dyDescent="0.25">
      <c r="A20" s="12"/>
      <c r="B20" s="11"/>
      <c r="C20" s="11"/>
      <c r="D20" s="12"/>
      <c r="E20" s="13"/>
      <c r="F20" s="12"/>
      <c r="G20" s="12"/>
      <c r="H20" s="22"/>
      <c r="I20" s="22"/>
      <c r="J20" s="12"/>
      <c r="K20" s="12"/>
    </row>
    <row r="21" spans="1:11" ht="32.450000000000003" customHeight="1" thickTop="1" x14ac:dyDescent="0.2">
      <c r="A21" s="83" t="s">
        <v>4</v>
      </c>
      <c r="B21" s="85" t="s">
        <v>8</v>
      </c>
      <c r="C21" s="85" t="s">
        <v>23</v>
      </c>
      <c r="D21" s="85" t="s">
        <v>1</v>
      </c>
      <c r="E21" s="86" t="s">
        <v>22</v>
      </c>
      <c r="F21" s="85" t="s">
        <v>5</v>
      </c>
      <c r="G21" s="85" t="s">
        <v>26</v>
      </c>
      <c r="H21" s="126" t="s">
        <v>38</v>
      </c>
      <c r="I21" s="127"/>
      <c r="J21" s="89" t="s">
        <v>18</v>
      </c>
      <c r="K21" s="124" t="s">
        <v>9</v>
      </c>
    </row>
    <row r="22" spans="1:11" ht="13.9" customHeight="1" thickBot="1" x14ac:dyDescent="0.25">
      <c r="A22" s="84"/>
      <c r="B22" s="91"/>
      <c r="C22" s="91"/>
      <c r="D22" s="91"/>
      <c r="E22" s="92"/>
      <c r="F22" s="91"/>
      <c r="G22" s="91"/>
      <c r="H22" s="87"/>
      <c r="I22" s="88"/>
      <c r="J22" s="90"/>
      <c r="K22" s="125"/>
    </row>
    <row r="23" spans="1:11" ht="15.75" x14ac:dyDescent="0.25">
      <c r="A23" s="93">
        <v>1</v>
      </c>
      <c r="B23" s="99">
        <v>64</v>
      </c>
      <c r="C23" s="99">
        <v>10091230807</v>
      </c>
      <c r="D23" s="100" t="s">
        <v>64</v>
      </c>
      <c r="E23" s="94" t="s">
        <v>65</v>
      </c>
      <c r="F23" s="100" t="s">
        <v>49</v>
      </c>
      <c r="G23" s="100" t="s">
        <v>66</v>
      </c>
      <c r="H23" s="98"/>
      <c r="I23" s="96"/>
      <c r="J23" s="78"/>
      <c r="K23" s="79"/>
    </row>
    <row r="24" spans="1:11" ht="15.75" x14ac:dyDescent="0.25">
      <c r="A24" s="93">
        <v>2</v>
      </c>
      <c r="B24" s="99">
        <v>805</v>
      </c>
      <c r="C24" s="99">
        <v>10092620230</v>
      </c>
      <c r="D24" s="100" t="s">
        <v>67</v>
      </c>
      <c r="E24" s="94" t="s">
        <v>68</v>
      </c>
      <c r="F24" s="100" t="s">
        <v>48</v>
      </c>
      <c r="G24" s="100" t="s">
        <v>69</v>
      </c>
      <c r="H24" s="98"/>
      <c r="I24" s="95"/>
      <c r="J24" s="78"/>
      <c r="K24" s="79"/>
    </row>
    <row r="25" spans="1:11" ht="15.75" x14ac:dyDescent="0.25">
      <c r="A25" s="93">
        <v>3</v>
      </c>
      <c r="B25" s="99">
        <v>661</v>
      </c>
      <c r="C25" s="99">
        <v>10130711928</v>
      </c>
      <c r="D25" s="100" t="s">
        <v>70</v>
      </c>
      <c r="E25" s="94" t="s">
        <v>71</v>
      </c>
      <c r="F25" s="100" t="s">
        <v>47</v>
      </c>
      <c r="G25" s="100" t="s">
        <v>72</v>
      </c>
      <c r="H25" s="98"/>
      <c r="I25" s="95"/>
      <c r="J25" s="78"/>
      <c r="K25" s="79"/>
    </row>
    <row r="26" spans="1:11" ht="15.75" x14ac:dyDescent="0.25">
      <c r="A26" s="93">
        <v>4</v>
      </c>
      <c r="B26" s="99">
        <v>62</v>
      </c>
      <c r="C26" s="99">
        <v>10091228884</v>
      </c>
      <c r="D26" s="100" t="s">
        <v>73</v>
      </c>
      <c r="E26" s="94" t="s">
        <v>74</v>
      </c>
      <c r="F26" s="100" t="s">
        <v>49</v>
      </c>
      <c r="G26" s="100" t="s">
        <v>66</v>
      </c>
      <c r="H26" s="98"/>
      <c r="I26" s="95"/>
      <c r="J26" s="78"/>
      <c r="K26" s="79"/>
    </row>
    <row r="27" spans="1:11" ht="15.75" x14ac:dyDescent="0.25">
      <c r="A27" s="93">
        <v>5</v>
      </c>
      <c r="B27" s="99">
        <v>52</v>
      </c>
      <c r="C27" s="99">
        <v>10092188780</v>
      </c>
      <c r="D27" s="100" t="s">
        <v>75</v>
      </c>
      <c r="E27" s="94" t="s">
        <v>76</v>
      </c>
      <c r="F27" s="100" t="s">
        <v>48</v>
      </c>
      <c r="G27" s="100" t="s">
        <v>66</v>
      </c>
      <c r="H27" s="98"/>
      <c r="I27" s="95"/>
      <c r="J27" s="78"/>
      <c r="K27" s="79"/>
    </row>
    <row r="28" spans="1:11" ht="15.75" x14ac:dyDescent="0.25">
      <c r="A28" s="93">
        <v>6</v>
      </c>
      <c r="B28" s="99">
        <v>113</v>
      </c>
      <c r="C28" s="99">
        <v>10133192502</v>
      </c>
      <c r="D28" s="100" t="s">
        <v>77</v>
      </c>
      <c r="E28" s="94" t="s">
        <v>78</v>
      </c>
      <c r="F28" s="100" t="s">
        <v>79</v>
      </c>
      <c r="G28" s="100" t="s">
        <v>80</v>
      </c>
      <c r="H28" s="98"/>
      <c r="I28" s="95"/>
      <c r="J28" s="78"/>
      <c r="K28" s="79"/>
    </row>
    <row r="29" spans="1:11" ht="15.75" x14ac:dyDescent="0.25">
      <c r="A29" s="93">
        <v>7</v>
      </c>
      <c r="B29" s="99">
        <v>58</v>
      </c>
      <c r="C29" s="99">
        <v>10129815282</v>
      </c>
      <c r="D29" s="100" t="s">
        <v>81</v>
      </c>
      <c r="E29" s="94" t="s">
        <v>82</v>
      </c>
      <c r="F29" s="100" t="s">
        <v>48</v>
      </c>
      <c r="G29" s="100" t="s">
        <v>66</v>
      </c>
      <c r="H29" s="98"/>
      <c r="I29" s="95"/>
      <c r="J29" s="78"/>
      <c r="K29" s="79"/>
    </row>
    <row r="30" spans="1:11" ht="15.75" x14ac:dyDescent="0.25">
      <c r="A30" s="93">
        <v>8</v>
      </c>
      <c r="B30" s="99">
        <v>545</v>
      </c>
      <c r="C30" s="99">
        <v>10080215243</v>
      </c>
      <c r="D30" s="100" t="s">
        <v>83</v>
      </c>
      <c r="E30" s="97">
        <v>40185</v>
      </c>
      <c r="F30" s="100" t="s">
        <v>47</v>
      </c>
      <c r="G30" s="100" t="s">
        <v>69</v>
      </c>
      <c r="H30" s="98"/>
      <c r="I30" s="95"/>
      <c r="J30" s="78"/>
      <c r="K30" s="79"/>
    </row>
    <row r="31" spans="1:11" ht="15.75" x14ac:dyDescent="0.25">
      <c r="A31" s="93">
        <v>9</v>
      </c>
      <c r="B31" s="99">
        <v>804</v>
      </c>
      <c r="C31" s="99">
        <v>10113097940</v>
      </c>
      <c r="D31" s="100" t="s">
        <v>84</v>
      </c>
      <c r="E31" s="97">
        <v>40355</v>
      </c>
      <c r="F31" s="100" t="s">
        <v>47</v>
      </c>
      <c r="G31" s="100" t="s">
        <v>69</v>
      </c>
      <c r="H31" s="98"/>
      <c r="I31" s="95"/>
      <c r="J31" s="78"/>
      <c r="K31" s="79"/>
    </row>
    <row r="32" spans="1:11" ht="15.75" x14ac:dyDescent="0.25">
      <c r="A32" s="93">
        <v>10</v>
      </c>
      <c r="B32" s="99">
        <v>215</v>
      </c>
      <c r="C32" s="99">
        <v>10150496995</v>
      </c>
      <c r="D32" s="100" t="s">
        <v>85</v>
      </c>
      <c r="E32" s="94" t="s">
        <v>86</v>
      </c>
      <c r="F32" s="100" t="s">
        <v>79</v>
      </c>
      <c r="G32" s="100" t="s">
        <v>66</v>
      </c>
      <c r="H32" s="98"/>
      <c r="I32" s="95"/>
      <c r="J32" s="78"/>
      <c r="K32" s="79"/>
    </row>
    <row r="33" spans="1:11" ht="16.5" thickBot="1" x14ac:dyDescent="0.25">
      <c r="A33" s="23"/>
      <c r="B33" s="24"/>
      <c r="C33" s="24"/>
      <c r="D33" s="1"/>
      <c r="E33" s="25"/>
      <c r="F33" s="15"/>
      <c r="G33" s="15"/>
      <c r="H33" s="26"/>
      <c r="I33" s="26"/>
      <c r="J33" s="27"/>
      <c r="K33" s="27"/>
    </row>
    <row r="34" spans="1:11" ht="15.75" thickTop="1" x14ac:dyDescent="0.2">
      <c r="A34" s="128" t="s">
        <v>3</v>
      </c>
      <c r="B34" s="129"/>
      <c r="C34" s="129"/>
      <c r="D34" s="129"/>
      <c r="E34" s="53"/>
      <c r="F34" s="53"/>
      <c r="G34" s="130" t="s">
        <v>25</v>
      </c>
      <c r="H34" s="130"/>
      <c r="I34" s="129"/>
      <c r="J34" s="130"/>
      <c r="K34" s="131"/>
    </row>
    <row r="35" spans="1:11" x14ac:dyDescent="0.2">
      <c r="A35" s="67" t="s">
        <v>33</v>
      </c>
      <c r="B35" s="21"/>
      <c r="C35" s="21"/>
      <c r="D35" s="68"/>
      <c r="E35" s="29"/>
      <c r="F35" s="65"/>
      <c r="G35" s="28" t="s">
        <v>21</v>
      </c>
      <c r="H35" s="61">
        <v>4</v>
      </c>
      <c r="I35" s="71"/>
      <c r="J35" s="45" t="s">
        <v>19</v>
      </c>
      <c r="K35" s="74">
        <f>COUNTIF(F23:F32,"ЗМС")</f>
        <v>0</v>
      </c>
    </row>
    <row r="36" spans="1:11" x14ac:dyDescent="0.2">
      <c r="A36" s="67" t="s">
        <v>34</v>
      </c>
      <c r="B36" s="21"/>
      <c r="C36" s="21"/>
      <c r="D36" s="68"/>
      <c r="E36" s="2"/>
      <c r="F36" s="66"/>
      <c r="G36" s="30" t="s">
        <v>43</v>
      </c>
      <c r="H36" s="60">
        <f>H37+H40</f>
        <v>10</v>
      </c>
      <c r="I36" s="63"/>
      <c r="J36" s="45" t="s">
        <v>15</v>
      </c>
      <c r="K36" s="74">
        <f>COUNTIF(F23:F32,"МСМК")</f>
        <v>0</v>
      </c>
    </row>
    <row r="37" spans="1:11" x14ac:dyDescent="0.2">
      <c r="A37" s="67" t="s">
        <v>35</v>
      </c>
      <c r="B37" s="21"/>
      <c r="C37" s="21"/>
      <c r="D37" s="68"/>
      <c r="E37" s="2"/>
      <c r="F37" s="66"/>
      <c r="G37" s="30" t="s">
        <v>44</v>
      </c>
      <c r="H37" s="60">
        <f>H38+H39+H41</f>
        <v>10</v>
      </c>
      <c r="I37" s="63"/>
      <c r="J37" s="45" t="s">
        <v>17</v>
      </c>
      <c r="K37" s="74">
        <f>COUNTIF(F23:F32,"МС")</f>
        <v>0</v>
      </c>
    </row>
    <row r="38" spans="1:11" x14ac:dyDescent="0.2">
      <c r="A38" s="67" t="s">
        <v>36</v>
      </c>
      <c r="B38" s="21"/>
      <c r="C38" s="21"/>
      <c r="D38" s="68"/>
      <c r="E38" s="2"/>
      <c r="F38" s="66"/>
      <c r="G38" s="30" t="s">
        <v>39</v>
      </c>
      <c r="H38" s="61">
        <f>COUNT(A23:A32)</f>
        <v>10</v>
      </c>
      <c r="I38" s="62"/>
      <c r="J38" s="45" t="s">
        <v>20</v>
      </c>
      <c r="K38" s="74">
        <f>COUNTIF(F23:F32,"КМС")</f>
        <v>0</v>
      </c>
    </row>
    <row r="39" spans="1:11" x14ac:dyDescent="0.2">
      <c r="A39" s="67"/>
      <c r="B39" s="21"/>
      <c r="C39" s="21"/>
      <c r="D39" s="68"/>
      <c r="E39" s="2"/>
      <c r="F39" s="66"/>
      <c r="G39" s="30" t="s">
        <v>40</v>
      </c>
      <c r="H39" s="61">
        <f>COUNTIF(A23:A32,"НФ")</f>
        <v>0</v>
      </c>
      <c r="I39" s="62"/>
      <c r="J39" s="82" t="s">
        <v>47</v>
      </c>
      <c r="K39" s="74">
        <f>COUNTIF(F23:F32,"1 сп.р.")</f>
        <v>3</v>
      </c>
    </row>
    <row r="40" spans="1:11" x14ac:dyDescent="0.2">
      <c r="A40" s="67"/>
      <c r="B40" s="21"/>
      <c r="C40" s="21"/>
      <c r="D40" s="68"/>
      <c r="E40" s="2"/>
      <c r="F40" s="66"/>
      <c r="G40" s="30" t="s">
        <v>41</v>
      </c>
      <c r="H40" s="46">
        <f>COUNTIF(A23:A32,"НС")</f>
        <v>0</v>
      </c>
      <c r="I40" s="64"/>
      <c r="J40" s="81" t="s">
        <v>49</v>
      </c>
      <c r="K40" s="74">
        <f>COUNTIF(F23:F32,"2 сп.р.")</f>
        <v>2</v>
      </c>
    </row>
    <row r="41" spans="1:11" x14ac:dyDescent="0.2">
      <c r="A41" s="67"/>
      <c r="B41" s="21"/>
      <c r="C41" s="21"/>
      <c r="D41" s="68"/>
      <c r="E41" s="32"/>
      <c r="F41" s="72"/>
      <c r="G41" s="30" t="s">
        <v>42</v>
      </c>
      <c r="H41" s="46">
        <f>COUNTIF(A23:A32,"ДСКВ")</f>
        <v>0</v>
      </c>
      <c r="I41" s="73"/>
      <c r="J41" s="80" t="s">
        <v>48</v>
      </c>
      <c r="K41" s="74">
        <f>COUNTIF(F23:F32,"3 сп.р.")</f>
        <v>3</v>
      </c>
    </row>
    <row r="42" spans="1:11" x14ac:dyDescent="0.2">
      <c r="A42" s="33"/>
      <c r="K42" s="34"/>
    </row>
    <row r="43" spans="1:11" ht="15.75" x14ac:dyDescent="0.2">
      <c r="A43" s="133" t="s">
        <v>2</v>
      </c>
      <c r="B43" s="134"/>
      <c r="C43" s="134"/>
      <c r="D43" s="134"/>
      <c r="E43" s="135" t="s">
        <v>7</v>
      </c>
      <c r="F43" s="135"/>
      <c r="G43" s="135"/>
      <c r="H43" s="135"/>
      <c r="I43" s="135" t="s">
        <v>37</v>
      </c>
      <c r="J43" s="135"/>
      <c r="K43" s="136"/>
    </row>
    <row r="44" spans="1:11" x14ac:dyDescent="0.2">
      <c r="A44" s="33"/>
      <c r="B44" s="2"/>
      <c r="C44" s="2"/>
      <c r="E44" s="2"/>
      <c r="F44" s="29"/>
      <c r="G44" s="29"/>
      <c r="H44" s="29"/>
      <c r="I44" s="29"/>
      <c r="J44" s="29"/>
      <c r="K44" s="38"/>
    </row>
    <row r="45" spans="1:11" x14ac:dyDescent="0.2">
      <c r="A45" s="35"/>
      <c r="D45" s="36"/>
      <c r="E45" s="69"/>
      <c r="F45" s="36"/>
      <c r="G45" s="36"/>
      <c r="H45" s="70"/>
      <c r="I45" s="70"/>
      <c r="J45" s="36"/>
      <c r="K45" s="37"/>
    </row>
    <row r="46" spans="1:11" x14ac:dyDescent="0.2">
      <c r="A46" s="35"/>
      <c r="D46" s="36"/>
      <c r="E46" s="69"/>
      <c r="F46" s="36"/>
      <c r="G46" s="36"/>
      <c r="H46" s="70"/>
      <c r="I46" s="70"/>
      <c r="J46" s="36"/>
      <c r="K46" s="37"/>
    </row>
    <row r="47" spans="1:11" x14ac:dyDescent="0.2">
      <c r="A47" s="35"/>
      <c r="D47" s="36"/>
      <c r="E47" s="69"/>
      <c r="F47" s="36"/>
      <c r="G47" s="36"/>
      <c r="H47" s="70"/>
      <c r="I47" s="70"/>
      <c r="J47" s="36"/>
      <c r="K47" s="37"/>
    </row>
    <row r="48" spans="1:11" x14ac:dyDescent="0.2">
      <c r="A48" s="35"/>
      <c r="D48" s="36"/>
      <c r="E48" s="69"/>
      <c r="F48" s="36"/>
      <c r="G48" s="36"/>
      <c r="H48" s="70"/>
      <c r="I48" s="70"/>
      <c r="J48" s="36"/>
      <c r="K48" s="37"/>
    </row>
    <row r="49" spans="1:11" ht="16.5" thickBot="1" x14ac:dyDescent="0.25">
      <c r="A49" s="137" t="str">
        <f>G18</f>
        <v>МЯГКОВА Е.А.(IК, г. Саранск)</v>
      </c>
      <c r="B49" s="138"/>
      <c r="C49" s="138"/>
      <c r="D49" s="138"/>
      <c r="E49" s="138" t="str">
        <f>G17</f>
        <v>БОЧАНОВ В.А.(ВК, г.Омск)</v>
      </c>
      <c r="F49" s="138"/>
      <c r="G49" s="138"/>
      <c r="H49" s="138"/>
      <c r="I49" s="138" t="str">
        <f>G19</f>
        <v>КОЧЕТКОВ Д.А. (ВК, г. Саранск)</v>
      </c>
      <c r="J49" s="138"/>
      <c r="K49" s="139"/>
    </row>
    <row r="50" spans="1:11" ht="13.5" thickTop="1" x14ac:dyDescent="0.2"/>
    <row r="51" spans="1:11" ht="18.75" x14ac:dyDescent="0.2">
      <c r="A51" s="49"/>
      <c r="B51" s="50"/>
      <c r="C51" s="50"/>
      <c r="D51" s="49"/>
      <c r="E51" s="51"/>
      <c r="F51" s="49"/>
      <c r="G51" s="49"/>
      <c r="H51" s="52"/>
      <c r="I51" s="52"/>
      <c r="J51" s="49"/>
      <c r="K51" s="49"/>
    </row>
    <row r="52" spans="1:11" ht="21" x14ac:dyDescent="0.2">
      <c r="A52" s="47"/>
      <c r="B52" s="47"/>
      <c r="C52" s="48"/>
      <c r="D52" s="132"/>
      <c r="E52" s="132"/>
      <c r="F52" s="132"/>
      <c r="G52" s="132"/>
    </row>
    <row r="53" spans="1:11" ht="18.75" x14ac:dyDescent="0.2">
      <c r="D53" s="49"/>
    </row>
  </sheetData>
  <autoFilter ref="A22:I22">
    <sortState ref="A23:I32">
      <sortCondition ref="A22"/>
    </sortState>
  </autoFilter>
  <mergeCells count="27">
    <mergeCell ref="A34:D34"/>
    <mergeCell ref="G34:K34"/>
    <mergeCell ref="D52:G52"/>
    <mergeCell ref="A43:D43"/>
    <mergeCell ref="E43:H43"/>
    <mergeCell ref="I43:K43"/>
    <mergeCell ref="A49:D49"/>
    <mergeCell ref="E49:H49"/>
    <mergeCell ref="I49:K49"/>
    <mergeCell ref="A13:D13"/>
    <mergeCell ref="A14:D14"/>
    <mergeCell ref="A15:G15"/>
    <mergeCell ref="H15:K15"/>
    <mergeCell ref="K21:K22"/>
    <mergeCell ref="H21:I2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КЛАССИК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2023-09-13T11:33:55Z</cp:lastPrinted>
  <dcterms:created xsi:type="dcterms:W3CDTF">1996-10-08T23:32:33Z</dcterms:created>
  <dcterms:modified xsi:type="dcterms:W3CDTF">2024-04-02T06:59:36Z</dcterms:modified>
</cp:coreProperties>
</file>