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рсен\Desktop\Протоколы шоссе ЕКП 2021\"/>
    </mc:Choice>
  </mc:AlternateContent>
  <bookViews>
    <workbookView xWindow="0" yWindow="0" windowWidth="20490" windowHeight="7755" tabRatio="787"/>
  </bookViews>
  <sheets>
    <sheet name="Итоговый протокол" sheetId="122" r:id="rId1"/>
  </sheets>
  <definedNames>
    <definedName name="_xlnm.Print_Titles" localSheetId="0">'Итоговый протокол'!$21:$22</definedName>
    <definedName name="_xlnm.Print_Area" localSheetId="0">'Итоговый протокол'!$A$1:$V$99</definedName>
  </definedNames>
  <calcPr calcId="152511"/>
</workbook>
</file>

<file path=xl/calcChain.xml><?xml version="1.0" encoding="utf-8"?>
<calcChain xmlns="http://schemas.openxmlformats.org/spreadsheetml/2006/main">
  <c r="V88" i="122" l="1"/>
  <c r="V87" i="122"/>
  <c r="R99" i="122" l="1"/>
  <c r="G99" i="122"/>
  <c r="V90" i="122"/>
  <c r="V89" i="122"/>
  <c r="V86" i="122"/>
  <c r="V85" i="122"/>
  <c r="V84" i="122"/>
  <c r="J91" i="122"/>
  <c r="J90" i="122"/>
  <c r="J89" i="122"/>
  <c r="J88" i="122"/>
  <c r="J87" i="122"/>
  <c r="J86" i="122" l="1"/>
  <c r="J85" i="122" s="1"/>
</calcChain>
</file>

<file path=xl/sharedStrings.xml><?xml version="1.0" encoding="utf-8"?>
<sst xmlns="http://schemas.openxmlformats.org/spreadsheetml/2006/main" count="351" uniqueCount="204">
  <si>
    <t>Министерство спорта Российской Федерации</t>
  </si>
  <si>
    <t>ТЕХНИЧЕСКИЕ ДАННЫЕ ТРАССЫ:</t>
  </si>
  <si>
    <t>ФАМИЛИЯ ИМЯ</t>
  </si>
  <si>
    <t>ТЕХНИЧЕСКИЙ ДЕЛЕГАТ</t>
  </si>
  <si>
    <t>ПОГОДНЫЕ УСЛОВИЯ</t>
  </si>
  <si>
    <t>СТАТИСТИКА ГОНКИ</t>
  </si>
  <si>
    <t>МЕСТО</t>
  </si>
  <si>
    <t>РЕЗУЛЬТАТ</t>
  </si>
  <si>
    <t>РАЗРЯД,
ЗВАНИЕ</t>
  </si>
  <si>
    <t>ИНФОРМАЦИЯ О ЖЮРИ И ГСК СОРЕВНОВАНИЙ: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</si>
  <si>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</si>
  <si>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</si>
  <si>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</si>
  <si>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</si>
  <si>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</si>
  <si>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</si>
  <si>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по велосипедному спорту</t>
  </si>
  <si>
    <t>ТЕХНИЧЕСКИЙ ДЕЛЕГАТ ФВСР:</t>
  </si>
  <si>
    <t>ГЛАВНЫЙ СУДЬЯ:</t>
  </si>
  <si>
    <t>ГЛАВНЫЙ СЕКРЕТАРЬ:</t>
  </si>
  <si>
    <t>МСМК</t>
  </si>
  <si>
    <t>СКОРОСТЬ км/ч</t>
  </si>
  <si>
    <t>МС</t>
  </si>
  <si>
    <t>ОТСТАВАНИЕ</t>
  </si>
  <si>
    <t>шоссе - многодневная гонка</t>
  </si>
  <si>
    <t>Заявлено</t>
  </si>
  <si>
    <t>Стартовало</t>
  </si>
  <si>
    <t>Финишировало</t>
  </si>
  <si>
    <t>Н. финишировало</t>
  </si>
  <si>
    <t>Н. стартовало</t>
  </si>
  <si>
    <t>ЗМС</t>
  </si>
  <si>
    <t>КМС</t>
  </si>
  <si>
    <t>Субъектов РФ</t>
  </si>
  <si>
    <t>СУММА ПОЛОЖИТЕЛЬНЫХ ПЕРЕПАДОВ ВЫСОТЫ НА ДИСТАНЦИИ (ТС):</t>
  </si>
  <si>
    <t>1 СР</t>
  </si>
  <si>
    <t>ДАТА РОЖД.</t>
  </si>
  <si>
    <t>Дисквалифицировано</t>
  </si>
  <si>
    <t>UCI ID</t>
  </si>
  <si>
    <t>Лимит времени</t>
  </si>
  <si>
    <t>ИТОГОВЫЙ ПРОТОКОЛ</t>
  </si>
  <si>
    <t>МАКСИМАЛЬНЫЙ ПЕРЕПАД (HD):</t>
  </si>
  <si>
    <t>РЕЗУЛЬТАТ И МЕСТО НА ЭТАПАХ</t>
  </si>
  <si>
    <t>ВЫПОЛНЕНИЕ НТУ ЕВСК</t>
  </si>
  <si>
    <t>1 этап</t>
  </si>
  <si>
    <t>2 этап</t>
  </si>
  <si>
    <t>3 этап</t>
  </si>
  <si>
    <t>Иркутская область</t>
  </si>
  <si>
    <t>ВСЕРОССИЙСКИЕ СОРЕВНОВАНИЯ</t>
  </si>
  <si>
    <t/>
  </si>
  <si>
    <t>№ ВРВС: 0080671811Я</t>
  </si>
  <si>
    <t>ГЛАВНЫЙ СЕКРЕТАРЬ</t>
  </si>
  <si>
    <t>Министерство по физической культуре, спорту и молодежной политике Удмуртской Республики</t>
  </si>
  <si>
    <t>Федерация велосипедного спорта Удмуртской Республики</t>
  </si>
  <si>
    <t>70-я юбилейная всероссийская многодневная велосипедная гонка "Удмуртская правда"</t>
  </si>
  <si>
    <t>Юниоры 17-18 лет</t>
  </si>
  <si>
    <r>
      <t>МЕСТО ПРОВЕДЕНИЯ:</t>
    </r>
    <r>
      <rPr>
        <sz val="11"/>
        <rFont val="Calibri"/>
        <family val="2"/>
        <charset val="204"/>
        <scheme val="minor"/>
      </rPr>
      <t xml:space="preserve"> г. Ижевск</t>
    </r>
  </si>
  <si>
    <t>ВЕДЕРНИКОВ М.Г. (ВК, г. ИЖЕВСК)</t>
  </si>
  <si>
    <t>САДРОВ Е.В. (1К, г. ИЖЕВСК)</t>
  </si>
  <si>
    <t>СЕРЕБРО В.А. (ВК, г. ИЖЕВСК)</t>
  </si>
  <si>
    <t>ДИСТАНЦИЯ/ ЭТАПОВ</t>
  </si>
  <si>
    <t>№ ЕКП 2021: 32535</t>
  </si>
  <si>
    <t>100 545 933 01</t>
  </si>
  <si>
    <t>100 539 146 04</t>
  </si>
  <si>
    <t>100 889 472 63</t>
  </si>
  <si>
    <t>100 360 607 42</t>
  </si>
  <si>
    <t>100 360 916 60</t>
  </si>
  <si>
    <t>100 539 139 94</t>
  </si>
  <si>
    <t>100 769 481 61</t>
  </si>
  <si>
    <t>100 800 361 95</t>
  </si>
  <si>
    <t>100 634 465 69</t>
  </si>
  <si>
    <t>100 360 608 43</t>
  </si>
  <si>
    <t>100 562 311 83</t>
  </si>
  <si>
    <t>100 360 658 93</t>
  </si>
  <si>
    <t>100 913 314 43</t>
  </si>
  <si>
    <t>100 756 448 26</t>
  </si>
  <si>
    <t>101 058 658 81</t>
  </si>
  <si>
    <t>100 914 107 60</t>
  </si>
  <si>
    <t>100 602 693 16</t>
  </si>
  <si>
    <t>100 540 159 47</t>
  </si>
  <si>
    <r>
      <rPr>
        <sz val="11"/>
        <rFont val="Calibri"/>
        <family val="2"/>
        <charset val="204"/>
      </rPr>
      <t>КМС</t>
    </r>
  </si>
  <si>
    <t>100 360 690 28</t>
  </si>
  <si>
    <t>Московская область</t>
  </si>
  <si>
    <t>100 584 366 22</t>
  </si>
  <si>
    <t>100 839 104 38</t>
  </si>
  <si>
    <t>Самарская область</t>
  </si>
  <si>
    <t>100 596 521 52</t>
  </si>
  <si>
    <t>100 949 416 61</t>
  </si>
  <si>
    <t>101 140 206 52</t>
  </si>
  <si>
    <t>Омская область</t>
  </si>
  <si>
    <t>100 536 522 96</t>
  </si>
  <si>
    <t>100 894 590 40</t>
  </si>
  <si>
    <t>100 927 792 68</t>
  </si>
  <si>
    <t>100 948 056 59</t>
  </si>
  <si>
    <t>100 360 507 39</t>
  </si>
  <si>
    <t>100 360 528 60</t>
  </si>
  <si>
    <t>100 360 220 43</t>
  </si>
  <si>
    <t>100 884 664 08</t>
  </si>
  <si>
    <t>100 360 599 34</t>
  </si>
  <si>
    <t>100 839 107 41</t>
  </si>
  <si>
    <t>100 781 686 44</t>
  </si>
  <si>
    <t>Свердловская область</t>
  </si>
  <si>
    <t>100 776 893 04</t>
  </si>
  <si>
    <t>100 360 903 47</t>
  </si>
  <si>
    <t>100 825 333 41</t>
  </si>
  <si>
    <t>100 349 780 79</t>
  </si>
  <si>
    <t>100 553 110 00</t>
  </si>
  <si>
    <t>100 914 181 37</t>
  </si>
  <si>
    <t>Удмуртская Республика</t>
  </si>
  <si>
    <t>100 540 149 37</t>
  </si>
  <si>
    <t>Челябинская область</t>
  </si>
  <si>
    <t>100 922 582 96</t>
  </si>
  <si>
    <t>100 608 923 38</t>
  </si>
  <si>
    <t>100 360 609 44</t>
  </si>
  <si>
    <t>Ленинградская область</t>
  </si>
  <si>
    <t>100 774 626 65</t>
  </si>
  <si>
    <t>100 838 779 04</t>
  </si>
  <si>
    <t>Республика Татарстан</t>
  </si>
  <si>
    <t>100 802 562 65</t>
  </si>
  <si>
    <t>100 654 910 47</t>
  </si>
  <si>
    <t>100 850 166 42</t>
  </si>
  <si>
    <t>100 553 073 60</t>
  </si>
  <si>
    <t>100 540 160 48</t>
  </si>
  <si>
    <t>100 892 523 10</t>
  </si>
  <si>
    <t>100 776 888 96</t>
  </si>
  <si>
    <t>100 587 505 57</t>
  </si>
  <si>
    <t>100 765 232 80</t>
  </si>
  <si>
    <t>100 914 093 46</t>
  </si>
  <si>
    <t>100 360 614 49</t>
  </si>
  <si>
    <t>100 575 348 25</t>
  </si>
  <si>
    <t>Республика Башкортостан</t>
  </si>
  <si>
    <t>4 этап</t>
  </si>
  <si>
    <t>5 этап</t>
  </si>
  <si>
    <t>Москва</t>
  </si>
  <si>
    <t>Республика Башкортостан, Кемеровская область</t>
  </si>
  <si>
    <t>Омская область, Республика Адыгея</t>
  </si>
  <si>
    <t>Омская область, Т юменская область</t>
  </si>
  <si>
    <t>Новосибирская область, Омская область</t>
  </si>
  <si>
    <t>СУТЯГИН Кирилл</t>
  </si>
  <si>
    <t>ХОМЯКОВ Артемий</t>
  </si>
  <si>
    <t>ШТИН Валерий</t>
  </si>
  <si>
    <t>АНИСИМОВ Иван</t>
  </si>
  <si>
    <t>ГУТОВСКИЙ Владислав</t>
  </si>
  <si>
    <t>ГАБДУЛЛИН Тимур</t>
  </si>
  <si>
    <t>ЯВЕНКОВ Александр</t>
  </si>
  <si>
    <t>СМЕТАНИН Владимир</t>
  </si>
  <si>
    <t>ХУСАИНОВ Ильфат</t>
  </si>
  <si>
    <t>КРИВОШЕЕВ Даниил</t>
  </si>
  <si>
    <t>ДОРОШЕНКО Святослав</t>
  </si>
  <si>
    <t>САМОЙЛОВ Даниил</t>
  </si>
  <si>
    <t>РАХИМОВ Нурислам</t>
  </si>
  <si>
    <t>БУГАЕНКО Виктор</t>
  </si>
  <si>
    <t>ДИКИЙ Марк</t>
  </si>
  <si>
    <t>САННИКОВ Илья</t>
  </si>
  <si>
    <t>ТРУБЕЦКОЙ Арсений</t>
  </si>
  <si>
    <t>КОЛЕСНИКОВ Максим</t>
  </si>
  <si>
    <t>ДМИТРИЕВ Иван</t>
  </si>
  <si>
    <t>КИСЛЯКОВ Алексей</t>
  </si>
  <si>
    <t>КОРОВНИЧЕНКО Кирилл</t>
  </si>
  <si>
    <t>ГОЛОВАХА Мирослав</t>
  </si>
  <si>
    <t>ЗАКИРОВ Тимур</t>
  </si>
  <si>
    <t>КАДУБОВСКИЙ Валерий</t>
  </si>
  <si>
    <t>ТЕЛЕГИН Никита</t>
  </si>
  <si>
    <t>НФ</t>
  </si>
  <si>
    <t>НИКИШИН Денис</t>
  </si>
  <si>
    <t>МАМЕТОВ Данил</t>
  </si>
  <si>
    <t>МЕРТВИЩЕВ Аскольд</t>
  </si>
  <si>
    <t>ЕСИК Ертемий</t>
  </si>
  <si>
    <t>КОНДРАТЬЕВ Артем</t>
  </si>
  <si>
    <t>КРАСНОВ Егор</t>
  </si>
  <si>
    <t>РОСЛЯКОВ Владислав</t>
  </si>
  <si>
    <t>АНЮХИН Иван</t>
  </si>
  <si>
    <t>ГАВРИЛОВ Егор</t>
  </si>
  <si>
    <t>ШВЕЦОВ Алексей</t>
  </si>
  <si>
    <t>ШИРКОВСКИЙ Николай</t>
  </si>
  <si>
    <t>МЕЗЕТОВ Илья</t>
  </si>
  <si>
    <t>ЗДЕРХИН Артем</t>
  </si>
  <si>
    <t>ВАСИЛЬЕВ Павел</t>
  </si>
  <si>
    <t>ПОДБЕЛЛО Иван</t>
  </si>
  <si>
    <t>ЧЕРНЫШЕВ Михаил</t>
  </si>
  <si>
    <t>ПУСТОЗЕРОВ Дмитрий</t>
  </si>
  <si>
    <t>УСТЬЯНЦЕВ Кирилл</t>
  </si>
  <si>
    <t>КАРАВАЕВ Александр</t>
  </si>
  <si>
    <t>ЗОЗУЛЯ Кирилл</t>
  </si>
  <si>
    <t>ИВАНОВ Александр</t>
  </si>
  <si>
    <t>ЯМАЛТДИНОВ Айнур</t>
  </si>
  <si>
    <t>ДОКУЧАЕВ Михаил</t>
  </si>
  <si>
    <t>САЛОМАТОВ Семен</t>
  </si>
  <si>
    <t>ШАКИРОВ Роман</t>
  </si>
  <si>
    <t>РОВКОВ Алексей</t>
  </si>
  <si>
    <t>НАГОВИЦЫН Вадим</t>
  </si>
  <si>
    <t>МАЛИНОВСКИЙ Никита</t>
  </si>
  <si>
    <t>ЧИСТЯКОВ Сергей</t>
  </si>
  <si>
    <t>БАБЮК Александр</t>
  </si>
  <si>
    <t>ЧИРКОВ Иван</t>
  </si>
  <si>
    <t>НС</t>
  </si>
  <si>
    <t>КАЛИНИН Роман</t>
  </si>
  <si>
    <t>ДЕРМУГИН Ярослав</t>
  </si>
  <si>
    <t>ЕРМАКОВ Роман</t>
  </si>
  <si>
    <r>
      <rPr>
        <sz val="11"/>
        <rFont val="Calibri"/>
        <family val="2"/>
        <charset val="204"/>
      </rPr>
      <t>МС</t>
    </r>
  </si>
  <si>
    <t>3 СР</t>
  </si>
  <si>
    <t>2 СР</t>
  </si>
  <si>
    <t>НАЧАЛО ГОНКИ:</t>
  </si>
  <si>
    <r>
      <rPr>
        <b/>
        <sz val="11"/>
        <color theme="1"/>
        <rFont val="Calibri"/>
        <family val="2"/>
        <charset val="204"/>
        <scheme val="minor"/>
      </rPr>
      <t>ОКОНЧАНИЕ ГОНКИ:</t>
    </r>
    <r>
      <rPr>
        <sz val="11"/>
        <color theme="1"/>
        <rFont val="Calibri"/>
        <family val="2"/>
        <charset val="204"/>
        <scheme val="minor"/>
      </rPr>
      <t xml:space="preserve">  </t>
    </r>
  </si>
  <si>
    <r>
      <t>ДАТА ПРОВЕДЕНИЯ:</t>
    </r>
    <r>
      <rPr>
        <sz val="11"/>
        <rFont val="Calibri"/>
        <family val="2"/>
        <charset val="204"/>
        <scheme val="minor"/>
      </rPr>
      <t xml:space="preserve"> 28 мая - 01 июня 2021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</si>
</sst>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"/>
    <numFmt numFmtId="165" formatCode="hh:mm:ss.0"/>
    <numFmt numFmtId="166" formatCode="hh:mm:ss"/>
  </numFmts>
  <fonts count="23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b/>
      <sz val="12"/>
      <color indexed="8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</borders>
  <cellStyleXfs count="13">
    <xf numFmtId="0" fontId="0" fillId="0" borderId="0"/>
    <xf numFmtId="0" fontId="7" fillId="0" borderId="0"/>
    <xf numFmtId="0" fontId="6" fillId="0" borderId="0"/>
    <xf numFmtId="0" fontId="5" fillId="0" borderId="0"/>
    <xf numFmtId="0" fontId="19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187">
    <xf numFmtId="0" fontId="0" fillId="0" borderId="0" xfId="0"/>
    <xf numFmtId="0" fontId="8" fillId="0" borderId="0" xfId="2" applyFont="1" applyAlignment="1">
      <alignment horizontal="center" vertical="center"/>
    </xf>
    <xf numFmtId="0" fontId="8" fillId="0" borderId="0" xfId="2" applyFont="1" applyAlignment="1">
      <alignment vertical="center"/>
    </xf>
    <xf numFmtId="46" fontId="11" fillId="0" borderId="0" xfId="2" applyNumberFormat="1" applyFont="1" applyAlignment="1">
      <alignment horizontal="center" vertical="center"/>
    </xf>
    <xf numFmtId="0" fontId="10" fillId="0" borderId="0" xfId="2" applyFont="1" applyAlignment="1">
      <alignment vertical="center"/>
    </xf>
    <xf numFmtId="0" fontId="11" fillId="0" borderId="10" xfId="2" applyFont="1" applyBorder="1" applyAlignment="1">
      <alignment horizontal="center" vertical="center"/>
    </xf>
    <xf numFmtId="0" fontId="11" fillId="0" borderId="0" xfId="2" applyFont="1" applyAlignment="1">
      <alignment horizontal="center" vertical="center"/>
    </xf>
    <xf numFmtId="1" fontId="11" fillId="0" borderId="0" xfId="2" applyNumberFormat="1" applyFont="1" applyAlignment="1">
      <alignment horizontal="center" vertical="center"/>
    </xf>
    <xf numFmtId="21" fontId="11" fillId="0" borderId="0" xfId="2" applyNumberFormat="1" applyFont="1" applyAlignment="1">
      <alignment horizontal="center" vertical="center"/>
    </xf>
    <xf numFmtId="0" fontId="8" fillId="0" borderId="11" xfId="2" applyFont="1" applyBorder="1" applyAlignment="1">
      <alignment vertical="center"/>
    </xf>
    <xf numFmtId="0" fontId="14" fillId="0" borderId="12" xfId="2" applyFont="1" applyBorder="1" applyAlignment="1">
      <alignment horizontal="left" vertical="center"/>
    </xf>
    <xf numFmtId="0" fontId="15" fillId="0" borderId="2" xfId="2" applyFont="1" applyBorder="1" applyAlignment="1">
      <alignment horizontal="center" vertical="center"/>
    </xf>
    <xf numFmtId="1" fontId="15" fillId="0" borderId="2" xfId="2" applyNumberFormat="1" applyFont="1" applyBorder="1" applyAlignment="1">
      <alignment horizontal="center" vertical="center"/>
    </xf>
    <xf numFmtId="0" fontId="15" fillId="0" borderId="2" xfId="2" applyFont="1" applyBorder="1" applyAlignment="1">
      <alignment vertical="center"/>
    </xf>
    <xf numFmtId="0" fontId="14" fillId="0" borderId="2" xfId="2" applyFont="1" applyBorder="1" applyAlignment="1">
      <alignment horizontal="right" vertical="center"/>
    </xf>
    <xf numFmtId="46" fontId="14" fillId="0" borderId="2" xfId="2" applyNumberFormat="1" applyFont="1" applyBorder="1" applyAlignment="1">
      <alignment vertical="center"/>
    </xf>
    <xf numFmtId="21" fontId="15" fillId="0" borderId="2" xfId="2" applyNumberFormat="1" applyFont="1" applyBorder="1" applyAlignment="1">
      <alignment vertical="center"/>
    </xf>
    <xf numFmtId="0" fontId="17" fillId="0" borderId="2" xfId="2" applyFont="1" applyBorder="1" applyAlignment="1">
      <alignment horizontal="right" vertical="center"/>
    </xf>
    <xf numFmtId="0" fontId="17" fillId="0" borderId="13" xfId="2" applyFont="1" applyBorder="1" applyAlignment="1">
      <alignment horizontal="right" vertical="center"/>
    </xf>
    <xf numFmtId="0" fontId="14" fillId="0" borderId="14" xfId="2" applyFont="1" applyBorder="1" applyAlignment="1">
      <alignment horizontal="left" vertical="center"/>
    </xf>
    <xf numFmtId="0" fontId="15" fillId="0" borderId="3" xfId="2" applyFont="1" applyBorder="1" applyAlignment="1">
      <alignment horizontal="center" vertical="center"/>
    </xf>
    <xf numFmtId="0" fontId="15" fillId="0" borderId="3" xfId="2" applyFont="1" applyBorder="1" applyAlignment="1">
      <alignment vertical="center"/>
    </xf>
    <xf numFmtId="1" fontId="15" fillId="0" borderId="3" xfId="2" applyNumberFormat="1" applyFont="1" applyBorder="1" applyAlignment="1">
      <alignment horizontal="center" vertical="center"/>
    </xf>
    <xf numFmtId="46" fontId="14" fillId="0" borderId="3" xfId="2" applyNumberFormat="1" applyFont="1" applyBorder="1" applyAlignment="1">
      <alignment vertical="center"/>
    </xf>
    <xf numFmtId="21" fontId="15" fillId="0" borderId="3" xfId="2" applyNumberFormat="1" applyFont="1" applyBorder="1" applyAlignment="1">
      <alignment vertical="center"/>
    </xf>
    <xf numFmtId="0" fontId="17" fillId="0" borderId="3" xfId="2" applyFont="1" applyBorder="1" applyAlignment="1">
      <alignment horizontal="right" vertical="center"/>
    </xf>
    <xf numFmtId="0" fontId="17" fillId="0" borderId="15" xfId="2" applyFont="1" applyBorder="1" applyAlignment="1">
      <alignment horizontal="right" vertical="center"/>
    </xf>
    <xf numFmtId="0" fontId="14" fillId="0" borderId="16" xfId="2" applyFont="1" applyBorder="1" applyAlignment="1">
      <alignment vertical="center"/>
    </xf>
    <xf numFmtId="0" fontId="14" fillId="0" borderId="5" xfId="2" applyFont="1" applyBorder="1" applyAlignment="1">
      <alignment horizontal="center" vertical="center"/>
    </xf>
    <xf numFmtId="0" fontId="14" fillId="0" borderId="5" xfId="2" applyFont="1" applyBorder="1" applyAlignment="1">
      <alignment vertical="center"/>
    </xf>
    <xf numFmtId="0" fontId="15" fillId="0" borderId="5" xfId="2" applyFont="1" applyBorder="1" applyAlignment="1">
      <alignment vertical="center"/>
    </xf>
    <xf numFmtId="0" fontId="15" fillId="0" borderId="5" xfId="2" applyFont="1" applyBorder="1" applyAlignment="1">
      <alignment horizontal="right" vertical="center"/>
    </xf>
    <xf numFmtId="0" fontId="9" fillId="0" borderId="4" xfId="2" applyFont="1" applyBorder="1" applyAlignment="1">
      <alignment horizontal="left" vertical="center"/>
    </xf>
    <xf numFmtId="1" fontId="14" fillId="0" borderId="5" xfId="2" applyNumberFormat="1" applyFont="1" applyBorder="1" applyAlignment="1">
      <alignment horizontal="center" vertical="center"/>
    </xf>
    <xf numFmtId="0" fontId="14" fillId="0" borderId="5" xfId="2" applyFont="1" applyBorder="1" applyAlignment="1">
      <alignment horizontal="left" vertical="center"/>
    </xf>
    <xf numFmtId="46" fontId="14" fillId="0" borderId="5" xfId="2" applyNumberFormat="1" applyFont="1" applyBorder="1" applyAlignment="1">
      <alignment horizontal="left" vertical="center"/>
    </xf>
    <xf numFmtId="21" fontId="15" fillId="0" borderId="5" xfId="2" applyNumberFormat="1" applyFont="1" applyBorder="1" applyAlignment="1">
      <alignment vertical="center"/>
    </xf>
    <xf numFmtId="49" fontId="15" fillId="0" borderId="17" xfId="2" applyNumberFormat="1" applyFont="1" applyBorder="1" applyAlignment="1">
      <alignment horizontal="right" vertical="center"/>
    </xf>
    <xf numFmtId="0" fontId="8" fillId="0" borderId="5" xfId="2" applyFont="1" applyBorder="1" applyAlignment="1">
      <alignment horizontal="center" vertical="center"/>
    </xf>
    <xf numFmtId="0" fontId="8" fillId="0" borderId="5" xfId="2" applyFont="1" applyBorder="1" applyAlignment="1">
      <alignment vertical="center"/>
    </xf>
    <xf numFmtId="0" fontId="18" fillId="0" borderId="5" xfId="2" applyFont="1" applyBorder="1" applyAlignment="1">
      <alignment horizontal="center" vertical="center"/>
    </xf>
    <xf numFmtId="0" fontId="15" fillId="0" borderId="17" xfId="2" applyFont="1" applyBorder="1" applyAlignment="1">
      <alignment horizontal="right" vertical="center"/>
    </xf>
    <xf numFmtId="0" fontId="8" fillId="0" borderId="32" xfId="2" applyFont="1" applyBorder="1" applyAlignment="1">
      <alignment vertical="center"/>
    </xf>
    <xf numFmtId="0" fontId="8" fillId="0" borderId="30" xfId="2" applyFont="1" applyBorder="1" applyAlignment="1">
      <alignment horizontal="center" vertical="center"/>
    </xf>
    <xf numFmtId="0" fontId="8" fillId="0" borderId="30" xfId="2" applyFont="1" applyBorder="1" applyAlignment="1">
      <alignment vertical="center"/>
    </xf>
    <xf numFmtId="1" fontId="8" fillId="0" borderId="30" xfId="2" applyNumberFormat="1" applyFont="1" applyBorder="1" applyAlignment="1">
      <alignment horizontal="center" vertical="center"/>
    </xf>
    <xf numFmtId="46" fontId="9" fillId="0" borderId="30" xfId="2" applyNumberFormat="1" applyFont="1" applyBorder="1" applyAlignment="1">
      <alignment vertical="center"/>
    </xf>
    <xf numFmtId="21" fontId="8" fillId="0" borderId="30" xfId="2" applyNumberFormat="1" applyFont="1" applyBorder="1" applyAlignment="1">
      <alignment vertical="center"/>
    </xf>
    <xf numFmtId="0" fontId="8" fillId="0" borderId="33" xfId="2" applyFont="1" applyBorder="1" applyAlignment="1">
      <alignment vertical="center"/>
    </xf>
    <xf numFmtId="0" fontId="12" fillId="0" borderId="0" xfId="2" applyFont="1" applyAlignment="1">
      <alignment vertical="center"/>
    </xf>
    <xf numFmtId="0" fontId="8" fillId="0" borderId="0" xfId="2" applyFont="1" applyAlignment="1">
      <alignment horizontal="center"/>
    </xf>
    <xf numFmtId="0" fontId="8" fillId="0" borderId="0" xfId="2" applyFont="1" applyAlignment="1">
      <alignment horizontal="justify"/>
    </xf>
    <xf numFmtId="0" fontId="20" fillId="0" borderId="0" xfId="8" applyFont="1" applyAlignment="1">
      <alignment vertical="center" wrapText="1"/>
    </xf>
    <xf numFmtId="0" fontId="18" fillId="0" borderId="0" xfId="2" applyFont="1" applyAlignment="1">
      <alignment horizontal="center" vertical="center" wrapText="1"/>
    </xf>
    <xf numFmtId="164" fontId="18" fillId="0" borderId="0" xfId="2" applyNumberFormat="1" applyFont="1" applyAlignment="1">
      <alignment horizontal="center" vertical="center" wrapText="1"/>
    </xf>
    <xf numFmtId="0" fontId="18" fillId="0" borderId="0" xfId="2" applyFont="1" applyAlignment="1">
      <alignment vertical="center" wrapText="1"/>
    </xf>
    <xf numFmtId="1" fontId="18" fillId="0" borderId="0" xfId="2" applyNumberFormat="1" applyFont="1" applyAlignment="1">
      <alignment horizontal="center" vertical="center" wrapText="1"/>
    </xf>
    <xf numFmtId="46" fontId="17" fillId="0" borderId="0" xfId="2" applyNumberFormat="1" applyFont="1" applyAlignment="1">
      <alignment vertical="center" wrapText="1"/>
    </xf>
    <xf numFmtId="21" fontId="18" fillId="0" borderId="0" xfId="2" applyNumberFormat="1" applyFont="1" applyAlignment="1">
      <alignment vertical="center" wrapText="1"/>
    </xf>
    <xf numFmtId="0" fontId="15" fillId="0" borderId="12" xfId="2" applyFont="1" applyBorder="1" applyAlignment="1">
      <alignment horizontal="left" vertical="center"/>
    </xf>
    <xf numFmtId="49" fontId="15" fillId="0" borderId="2" xfId="2" applyNumberFormat="1" applyFont="1" applyBorder="1" applyAlignment="1">
      <alignment horizontal="right" vertical="center"/>
    </xf>
    <xf numFmtId="0" fontId="8" fillId="0" borderId="31" xfId="2" applyFont="1" applyBorder="1" applyAlignment="1">
      <alignment vertical="center"/>
    </xf>
    <xf numFmtId="49" fontId="15" fillId="0" borderId="4" xfId="2" applyNumberFormat="1" applyFont="1" applyBorder="1" applyAlignment="1">
      <alignment vertical="center"/>
    </xf>
    <xf numFmtId="1" fontId="15" fillId="0" borderId="5" xfId="2" applyNumberFormat="1" applyFont="1" applyBorder="1" applyAlignment="1">
      <alignment horizontal="center" vertical="center"/>
    </xf>
    <xf numFmtId="0" fontId="8" fillId="0" borderId="6" xfId="2" applyFont="1" applyBorder="1" applyAlignment="1">
      <alignment horizontal="center" vertical="center"/>
    </xf>
    <xf numFmtId="1" fontId="8" fillId="0" borderId="2" xfId="2" applyNumberFormat="1" applyFont="1" applyBorder="1" applyAlignment="1">
      <alignment horizontal="center" vertical="center"/>
    </xf>
    <xf numFmtId="49" fontId="15" fillId="0" borderId="2" xfId="2" applyNumberFormat="1" applyFont="1" applyBorder="1" applyAlignment="1">
      <alignment vertical="center"/>
    </xf>
    <xf numFmtId="1" fontId="8" fillId="0" borderId="0" xfId="2" applyNumberFormat="1" applyFont="1" applyAlignment="1">
      <alignment horizontal="center" vertical="center"/>
    </xf>
    <xf numFmtId="1" fontId="15" fillId="0" borderId="0" xfId="2" applyNumberFormat="1" applyFont="1" applyAlignment="1">
      <alignment horizontal="center" vertical="center"/>
    </xf>
    <xf numFmtId="46" fontId="9" fillId="0" borderId="0" xfId="2" applyNumberFormat="1" applyFont="1" applyAlignment="1">
      <alignment vertical="center"/>
    </xf>
    <xf numFmtId="49" fontId="15" fillId="0" borderId="0" xfId="2" applyNumberFormat="1" applyFont="1" applyAlignment="1">
      <alignment vertical="center"/>
    </xf>
    <xf numFmtId="0" fontId="15" fillId="0" borderId="10" xfId="2" applyFont="1" applyBorder="1" applyAlignment="1">
      <alignment horizontal="left" vertical="center"/>
    </xf>
    <xf numFmtId="0" fontId="15" fillId="0" borderId="0" xfId="2" applyFont="1" applyAlignment="1">
      <alignment horizontal="center" vertical="center"/>
    </xf>
    <xf numFmtId="9" fontId="15" fillId="0" borderId="0" xfId="2" applyNumberFormat="1" applyFont="1" applyAlignment="1">
      <alignment horizontal="right" vertical="center"/>
    </xf>
    <xf numFmtId="0" fontId="8" fillId="0" borderId="34" xfId="2" applyFont="1" applyBorder="1" applyAlignment="1">
      <alignment vertical="center"/>
    </xf>
    <xf numFmtId="0" fontId="15" fillId="0" borderId="10" xfId="2" applyFont="1" applyBorder="1" applyAlignment="1">
      <alignment horizontal="center" vertical="center"/>
    </xf>
    <xf numFmtId="0" fontId="15" fillId="0" borderId="0" xfId="2" applyFont="1" applyAlignment="1">
      <alignment horizontal="right" vertical="center"/>
    </xf>
    <xf numFmtId="0" fontId="8" fillId="0" borderId="10" xfId="2" applyFont="1" applyBorder="1" applyAlignment="1">
      <alignment vertical="center"/>
    </xf>
    <xf numFmtId="49" fontId="15" fillId="0" borderId="17" xfId="2" applyNumberFormat="1" applyFont="1" applyBorder="1" applyAlignment="1">
      <alignment vertical="center"/>
    </xf>
    <xf numFmtId="0" fontId="15" fillId="0" borderId="16" xfId="2" applyFont="1" applyBorder="1" applyAlignment="1">
      <alignment horizontal="center" vertical="center"/>
    </xf>
    <xf numFmtId="0" fontId="15" fillId="0" borderId="5" xfId="2" applyFont="1" applyBorder="1" applyAlignment="1">
      <alignment horizontal="center" vertical="center"/>
    </xf>
    <xf numFmtId="49" fontId="15" fillId="0" borderId="5" xfId="2" applyNumberFormat="1" applyFont="1" applyBorder="1" applyAlignment="1">
      <alignment horizontal="left" vertical="center"/>
    </xf>
    <xf numFmtId="1" fontId="8" fillId="0" borderId="5" xfId="2" applyNumberFormat="1" applyFont="1" applyBorder="1" applyAlignment="1">
      <alignment horizontal="center" vertical="center"/>
    </xf>
    <xf numFmtId="46" fontId="9" fillId="0" borderId="5" xfId="2" applyNumberFormat="1" applyFont="1" applyBorder="1" applyAlignment="1">
      <alignment vertical="center"/>
    </xf>
    <xf numFmtId="49" fontId="15" fillId="0" borderId="5" xfId="2" applyNumberFormat="1" applyFont="1" applyBorder="1" applyAlignment="1">
      <alignment vertical="center"/>
    </xf>
    <xf numFmtId="0" fontId="8" fillId="0" borderId="10" xfId="2" applyFont="1" applyBorder="1" applyAlignment="1">
      <alignment horizontal="center" vertical="center"/>
    </xf>
    <xf numFmtId="46" fontId="9" fillId="0" borderId="0" xfId="2" applyNumberFormat="1" applyFont="1" applyAlignment="1">
      <alignment horizontal="center" vertical="center"/>
    </xf>
    <xf numFmtId="21" fontId="8" fillId="0" borderId="0" xfId="2" applyNumberFormat="1" applyFont="1" applyAlignment="1">
      <alignment horizontal="center" vertical="center"/>
    </xf>
    <xf numFmtId="0" fontId="8" fillId="0" borderId="11" xfId="2" applyFont="1" applyBorder="1" applyAlignment="1">
      <alignment horizontal="center" vertical="center"/>
    </xf>
    <xf numFmtId="21" fontId="8" fillId="0" borderId="0" xfId="2" applyNumberFormat="1" applyFont="1" applyAlignment="1">
      <alignment vertical="center"/>
    </xf>
    <xf numFmtId="14" fontId="15" fillId="0" borderId="3" xfId="2" applyNumberFormat="1" applyFont="1" applyBorder="1" applyAlignment="1">
      <alignment horizontal="center" vertical="center"/>
    </xf>
    <xf numFmtId="0" fontId="14" fillId="0" borderId="16" xfId="0" applyFont="1" applyBorder="1" applyAlignment="1">
      <alignment vertical="center"/>
    </xf>
    <xf numFmtId="0" fontId="18" fillId="0" borderId="20" xfId="2" applyFont="1" applyBorder="1" applyAlignment="1">
      <alignment horizontal="center" vertical="center"/>
    </xf>
    <xf numFmtId="0" fontId="17" fillId="2" borderId="5" xfId="2" applyFont="1" applyFill="1" applyBorder="1" applyAlignment="1">
      <alignment horizontal="center" vertical="center"/>
    </xf>
    <xf numFmtId="0" fontId="8" fillId="0" borderId="0" xfId="2" applyFont="1" applyAlignment="1">
      <alignment horizontal="center" vertical="center"/>
    </xf>
    <xf numFmtId="1" fontId="15" fillId="0" borderId="0" xfId="2" applyNumberFormat="1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 wrapText="1"/>
    </xf>
    <xf numFmtId="0" fontId="8" fillId="0" borderId="18" xfId="2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left" vertical="center"/>
    </xf>
    <xf numFmtId="0" fontId="8" fillId="0" borderId="41" xfId="0" applyNumberFormat="1" applyFont="1" applyBorder="1" applyAlignment="1">
      <alignment horizontal="center" vertical="center"/>
    </xf>
    <xf numFmtId="0" fontId="8" fillId="0" borderId="42" xfId="0" applyNumberFormat="1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42" xfId="0" applyFont="1" applyBorder="1" applyAlignment="1">
      <alignment horizontal="left" vertical="center"/>
    </xf>
    <xf numFmtId="164" fontId="8" fillId="0" borderId="42" xfId="0" applyNumberFormat="1" applyFont="1" applyBorder="1" applyAlignment="1">
      <alignment horizontal="center" vertical="center" wrapText="1"/>
    </xf>
    <xf numFmtId="165" fontId="8" fillId="0" borderId="42" xfId="0" applyNumberFormat="1" applyFont="1" applyBorder="1" applyAlignment="1">
      <alignment horizontal="left" vertical="center" indent="1"/>
    </xf>
    <xf numFmtId="0" fontId="0" fillId="0" borderId="42" xfId="0" applyBorder="1" applyAlignment="1">
      <alignment horizontal="center" vertical="center"/>
    </xf>
    <xf numFmtId="0" fontId="8" fillId="0" borderId="43" xfId="2" applyFont="1" applyBorder="1" applyAlignment="1">
      <alignment horizontal="center" vertical="center" wrapText="1"/>
    </xf>
    <xf numFmtId="0" fontId="8" fillId="0" borderId="44" xfId="0" applyNumberFormat="1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165" fontId="8" fillId="0" borderId="1" xfId="0" applyNumberFormat="1" applyFont="1" applyBorder="1" applyAlignment="1">
      <alignment horizontal="left" vertical="center" indent="1"/>
    </xf>
    <xf numFmtId="165" fontId="8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7" fontId="8" fillId="0" borderId="1" xfId="2" applyNumberFormat="1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top"/>
    </xf>
    <xf numFmtId="165" fontId="8" fillId="0" borderId="1" xfId="0" applyNumberFormat="1" applyFont="1" applyBorder="1" applyAlignment="1">
      <alignment horizontal="left" vertical="top" indent="1"/>
    </xf>
    <xf numFmtId="0" fontId="8" fillId="0" borderId="45" xfId="0" applyFont="1" applyBorder="1" applyAlignment="1">
      <alignment horizontal="center" vertical="center"/>
    </xf>
    <xf numFmtId="0" fontId="8" fillId="0" borderId="46" xfId="0" applyNumberFormat="1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46" xfId="0" applyFont="1" applyBorder="1" applyAlignment="1">
      <alignment horizontal="left" vertical="center"/>
    </xf>
    <xf numFmtId="165" fontId="8" fillId="0" borderId="46" xfId="0" applyNumberFormat="1" applyFont="1" applyBorder="1" applyAlignment="1">
      <alignment horizontal="left" vertical="top" indent="1"/>
    </xf>
    <xf numFmtId="0" fontId="8" fillId="0" borderId="46" xfId="0" applyFont="1" applyBorder="1" applyAlignment="1">
      <alignment horizontal="center" vertical="top"/>
    </xf>
    <xf numFmtId="165" fontId="8" fillId="0" borderId="46" xfId="0" applyNumberFormat="1" applyFont="1" applyBorder="1" applyAlignment="1">
      <alignment horizontal="center" vertical="center"/>
    </xf>
    <xf numFmtId="47" fontId="8" fillId="0" borderId="46" xfId="2" applyNumberFormat="1" applyFont="1" applyBorder="1" applyAlignment="1">
      <alignment horizontal="center" vertical="center"/>
    </xf>
    <xf numFmtId="0" fontId="8" fillId="0" borderId="47" xfId="2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vertical="top" wrapText="1"/>
    </xf>
    <xf numFmtId="0" fontId="2" fillId="0" borderId="3" xfId="2" applyFont="1" applyBorder="1" applyAlignment="1">
      <alignment horizontal="right" vertical="center"/>
    </xf>
    <xf numFmtId="2" fontId="8" fillId="0" borderId="42" xfId="0" applyNumberFormat="1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top"/>
    </xf>
    <xf numFmtId="166" fontId="8" fillId="0" borderId="42" xfId="0" applyNumberFormat="1" applyFont="1" applyBorder="1" applyAlignment="1">
      <alignment horizontal="center" vertical="center"/>
    </xf>
    <xf numFmtId="166" fontId="8" fillId="0" borderId="42" xfId="0" applyNumberFormat="1" applyFont="1" applyBorder="1" applyAlignment="1">
      <alignment horizontal="center" vertical="top"/>
    </xf>
    <xf numFmtId="166" fontId="8" fillId="0" borderId="1" xfId="0" applyNumberFormat="1" applyFont="1" applyBorder="1" applyAlignment="1">
      <alignment horizontal="center" vertical="center"/>
    </xf>
    <xf numFmtId="166" fontId="8" fillId="0" borderId="1" xfId="0" applyNumberFormat="1" applyFont="1" applyBorder="1" applyAlignment="1">
      <alignment horizontal="center" vertical="top"/>
    </xf>
    <xf numFmtId="166" fontId="8" fillId="0" borderId="42" xfId="0" applyNumberFormat="1" applyFont="1" applyBorder="1" applyAlignment="1">
      <alignment horizontal="left" vertical="center" indent="1"/>
    </xf>
    <xf numFmtId="166" fontId="8" fillId="0" borderId="1" xfId="0" applyNumberFormat="1" applyFont="1" applyBorder="1" applyAlignment="1">
      <alignment horizontal="left" vertical="center" indent="1"/>
    </xf>
    <xf numFmtId="166" fontId="8" fillId="0" borderId="1" xfId="0" applyNumberFormat="1" applyFont="1" applyBorder="1" applyAlignment="1">
      <alignment horizontal="left" vertical="top" indent="1"/>
    </xf>
    <xf numFmtId="0" fontId="18" fillId="0" borderId="20" xfId="2" applyFont="1" applyBorder="1" applyAlignment="1">
      <alignment horizontal="center" vertical="center"/>
    </xf>
    <xf numFmtId="0" fontId="18" fillId="0" borderId="21" xfId="2" applyFont="1" applyBorder="1" applyAlignment="1">
      <alignment horizontal="center" vertical="center"/>
    </xf>
    <xf numFmtId="0" fontId="14" fillId="2" borderId="28" xfId="2" applyFont="1" applyFill="1" applyBorder="1" applyAlignment="1">
      <alignment horizontal="center" vertical="center"/>
    </xf>
    <xf numFmtId="0" fontId="14" fillId="2" borderId="25" xfId="2" applyFont="1" applyFill="1" applyBorder="1" applyAlignment="1">
      <alignment horizontal="center" vertical="center"/>
    </xf>
    <xf numFmtId="0" fontId="14" fillId="2" borderId="29" xfId="2" applyFont="1" applyFill="1" applyBorder="1" applyAlignment="1">
      <alignment horizontal="center" vertical="center"/>
    </xf>
    <xf numFmtId="0" fontId="17" fillId="2" borderId="16" xfId="2" applyFont="1" applyFill="1" applyBorder="1" applyAlignment="1">
      <alignment horizontal="center" vertical="center"/>
    </xf>
    <xf numFmtId="0" fontId="17" fillId="2" borderId="5" xfId="2" applyFont="1" applyFill="1" applyBorder="1" applyAlignment="1">
      <alignment horizontal="center" vertical="center"/>
    </xf>
    <xf numFmtId="0" fontId="17" fillId="2" borderId="17" xfId="2" applyFont="1" applyFill="1" applyBorder="1" applyAlignment="1">
      <alignment horizontal="center" vertical="center"/>
    </xf>
    <xf numFmtId="0" fontId="8" fillId="0" borderId="10" xfId="2" applyFont="1" applyBorder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8" fillId="0" borderId="2" xfId="2" applyFont="1" applyBorder="1" applyAlignment="1">
      <alignment horizontal="center" vertical="center"/>
    </xf>
    <xf numFmtId="0" fontId="8" fillId="0" borderId="13" xfId="2" applyFont="1" applyBorder="1" applyAlignment="1">
      <alignment horizontal="center" vertical="center"/>
    </xf>
    <xf numFmtId="0" fontId="18" fillId="0" borderId="19" xfId="2" applyFont="1" applyBorder="1" applyAlignment="1">
      <alignment horizontal="center" vertical="center"/>
    </xf>
    <xf numFmtId="0" fontId="10" fillId="0" borderId="0" xfId="2" applyFont="1" applyAlignment="1">
      <alignment horizontal="center" vertical="center"/>
    </xf>
    <xf numFmtId="0" fontId="16" fillId="0" borderId="0" xfId="2" applyFont="1" applyAlignment="1">
      <alignment horizontal="center" vertical="center"/>
    </xf>
    <xf numFmtId="0" fontId="11" fillId="0" borderId="27" xfId="2" applyFont="1" applyBorder="1" applyAlignment="1">
      <alignment horizontal="center" vertical="center"/>
    </xf>
    <xf numFmtId="0" fontId="9" fillId="2" borderId="26" xfId="2" applyFont="1" applyFill="1" applyBorder="1" applyAlignment="1">
      <alignment horizontal="center" vertical="center" wrapText="1"/>
    </xf>
    <xf numFmtId="0" fontId="9" fillId="2" borderId="39" xfId="2" applyFont="1" applyFill="1" applyBorder="1" applyAlignment="1">
      <alignment horizontal="center" vertical="center" wrapText="1"/>
    </xf>
    <xf numFmtId="0" fontId="9" fillId="2" borderId="24" xfId="3" applyFont="1" applyFill="1" applyBorder="1" applyAlignment="1">
      <alignment horizontal="center" vertical="center" wrapText="1"/>
    </xf>
    <xf numFmtId="0" fontId="9" fillId="2" borderId="35" xfId="3" applyFont="1" applyFill="1" applyBorder="1" applyAlignment="1">
      <alignment horizontal="center" vertical="center" wrapText="1"/>
    </xf>
    <xf numFmtId="0" fontId="13" fillId="0" borderId="7" xfId="2" applyFont="1" applyBorder="1" applyAlignment="1">
      <alignment horizontal="center" vertical="center"/>
    </xf>
    <xf numFmtId="0" fontId="13" fillId="0" borderId="8" xfId="2" applyFont="1" applyBorder="1" applyAlignment="1">
      <alignment horizontal="center" vertical="center"/>
    </xf>
    <xf numFmtId="0" fontId="13" fillId="0" borderId="9" xfId="2" applyFont="1" applyBorder="1" applyAlignment="1">
      <alignment horizontal="center" vertical="center"/>
    </xf>
    <xf numFmtId="0" fontId="13" fillId="0" borderId="10" xfId="2" applyFont="1" applyBorder="1" applyAlignment="1">
      <alignment horizontal="center" vertical="center"/>
    </xf>
    <xf numFmtId="0" fontId="13" fillId="0" borderId="0" xfId="2" applyFont="1" applyAlignment="1">
      <alignment horizontal="center" vertical="center"/>
    </xf>
    <xf numFmtId="0" fontId="13" fillId="0" borderId="11" xfId="2" applyFont="1" applyBorder="1" applyAlignment="1">
      <alignment horizontal="center" vertical="center"/>
    </xf>
    <xf numFmtId="0" fontId="14" fillId="2" borderId="16" xfId="2" applyFont="1" applyFill="1" applyBorder="1" applyAlignment="1">
      <alignment horizontal="center" vertical="center"/>
    </xf>
    <xf numFmtId="0" fontId="14" fillId="2" borderId="5" xfId="2" applyFont="1" applyFill="1" applyBorder="1" applyAlignment="1">
      <alignment horizontal="center" vertical="center"/>
    </xf>
    <xf numFmtId="0" fontId="14" fillId="2" borderId="6" xfId="2" applyFont="1" applyFill="1" applyBorder="1" applyAlignment="1">
      <alignment horizontal="center" vertical="center"/>
    </xf>
    <xf numFmtId="0" fontId="9" fillId="2" borderId="22" xfId="2" applyFont="1" applyFill="1" applyBorder="1" applyAlignment="1">
      <alignment horizontal="center" vertical="center"/>
    </xf>
    <xf numFmtId="0" fontId="9" fillId="2" borderId="38" xfId="2" applyFont="1" applyFill="1" applyBorder="1" applyAlignment="1">
      <alignment horizontal="center" vertical="center"/>
    </xf>
    <xf numFmtId="0" fontId="9" fillId="2" borderId="23" xfId="3" applyFont="1" applyFill="1" applyBorder="1" applyAlignment="1">
      <alignment horizontal="center" vertical="center" wrapText="1"/>
    </xf>
    <xf numFmtId="0" fontId="9" fillId="2" borderId="37" xfId="3" applyFont="1" applyFill="1" applyBorder="1" applyAlignment="1">
      <alignment horizontal="center" vertical="center" wrapText="1"/>
    </xf>
    <xf numFmtId="0" fontId="9" fillId="2" borderId="36" xfId="3" applyFont="1" applyFill="1" applyBorder="1" applyAlignment="1">
      <alignment horizontal="center" vertical="center" wrapText="1"/>
    </xf>
    <xf numFmtId="0" fontId="9" fillId="2" borderId="31" xfId="3" applyFont="1" applyFill="1" applyBorder="1" applyAlignment="1">
      <alignment horizontal="center" vertical="center" wrapText="1"/>
    </xf>
    <xf numFmtId="0" fontId="14" fillId="2" borderId="4" xfId="2" applyFont="1" applyFill="1" applyBorder="1" applyAlignment="1">
      <alignment horizontal="center" vertical="center"/>
    </xf>
    <xf numFmtId="0" fontId="14" fillId="2" borderId="17" xfId="2" applyFont="1" applyFill="1" applyBorder="1" applyAlignment="1">
      <alignment horizontal="center" vertical="center"/>
    </xf>
    <xf numFmtId="0" fontId="9" fillId="2" borderId="8" xfId="3" applyFont="1" applyFill="1" applyBorder="1" applyAlignment="1">
      <alignment horizontal="center" vertical="center" wrapText="1"/>
    </xf>
    <xf numFmtId="0" fontId="9" fillId="2" borderId="40" xfId="3" applyFont="1" applyFill="1" applyBorder="1" applyAlignment="1">
      <alignment horizontal="center" vertical="center" wrapText="1"/>
    </xf>
    <xf numFmtId="0" fontId="11" fillId="0" borderId="0" xfId="2" applyFont="1" applyAlignment="1">
      <alignment horizontal="center" vertical="center"/>
    </xf>
    <xf numFmtId="46" fontId="9" fillId="2" borderId="24" xfId="3" applyNumberFormat="1" applyFont="1" applyFill="1" applyBorder="1" applyAlignment="1">
      <alignment horizontal="center" vertical="center" wrapText="1"/>
    </xf>
    <xf numFmtId="46" fontId="9" fillId="2" borderId="35" xfId="3" applyNumberFormat="1" applyFont="1" applyFill="1" applyBorder="1" applyAlignment="1">
      <alignment horizontal="center" vertical="center" wrapText="1"/>
    </xf>
    <xf numFmtId="21" fontId="9" fillId="2" borderId="23" xfId="3" applyNumberFormat="1" applyFont="1" applyFill="1" applyBorder="1" applyAlignment="1">
      <alignment horizontal="center" vertical="center" wrapText="1"/>
    </xf>
    <xf numFmtId="21" fontId="9" fillId="2" borderId="37" xfId="3" applyNumberFormat="1" applyFont="1" applyFill="1" applyBorder="1" applyAlignment="1">
      <alignment horizontal="center" vertical="center" wrapText="1"/>
    </xf>
    <xf numFmtId="0" fontId="9" fillId="2" borderId="23" xfId="2" applyFont="1" applyFill="1" applyBorder="1" applyAlignment="1">
      <alignment horizontal="center" vertical="center" wrapText="1"/>
    </xf>
    <xf numFmtId="0" fontId="9" fillId="2" borderId="37" xfId="2" applyFont="1" applyFill="1" applyBorder="1" applyAlignment="1">
      <alignment horizontal="center" vertical="center" wrapText="1"/>
    </xf>
  </cellXfs>
  <cellStyles count="13">
    <cellStyle name="Обычный" xfId="0" builtinId="0"/>
    <cellStyle name="Обычный 12" xfId="1"/>
    <cellStyle name="Обычный 2" xfId="2"/>
    <cellStyle name="Обычный 2 2" xfId="6"/>
    <cellStyle name="Обычный 2 3" xfId="5"/>
    <cellStyle name="Обычный 3" xfId="7"/>
    <cellStyle name="Обычный 3 2" xfId="10"/>
    <cellStyle name="Обычный 3 2 2" xfId="12"/>
    <cellStyle name="Обычный 3 3" xfId="11"/>
    <cellStyle name="Обычный 3 4" xfId="9"/>
    <cellStyle name="Обычный 4" xfId="4"/>
    <cellStyle name="Обычный_ID4938_RS_1" xfId="8"/>
    <cellStyle name="Обычный_Стартовый протокол Смирнов_20101106_Results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28576</xdr:rowOff>
    </xdr:from>
    <xdr:to>
      <xdr:col>1</xdr:col>
      <xdr:colOff>361950</xdr:colOff>
      <xdr:row>3</xdr:row>
      <xdr:rowOff>57151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8C4E95FC-0BDB-44D5-8A2D-B124BE24A4ED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28576"/>
          <a:ext cx="695325" cy="781050"/>
        </a:xfrm>
        <a:prstGeom prst="rect">
          <a:avLst/>
        </a:prstGeom>
      </xdr:spPr>
    </xdr:pic>
    <xdr:clientData/>
  </xdr:twoCellAnchor>
  <xdr:twoCellAnchor editAs="oneCell">
    <xdr:from>
      <xdr:col>2</xdr:col>
      <xdr:colOff>137162</xdr:colOff>
      <xdr:row>0</xdr:row>
      <xdr:rowOff>85726</xdr:rowOff>
    </xdr:from>
    <xdr:to>
      <xdr:col>3</xdr:col>
      <xdr:colOff>400051</xdr:colOff>
      <xdr:row>3</xdr:row>
      <xdr:rowOff>142875</xdr:rowOff>
    </xdr:to>
    <xdr:pic>
      <xdr:nvPicPr>
        <xdr:cNvPr id="3" name="Рисунок 2">
          <a:extLst>
            <a:ext uri="{FF2B5EF4-FFF2-40B4-BE49-F238E27FC236}">
              <a16:creationId xmlns="" xmlns:a16="http://schemas.microsoft.com/office/drawing/2014/main" id="{7967A7D7-09D9-4DF7-8EED-C280EBEA3F3A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0612" y="85726"/>
          <a:ext cx="1301114" cy="8096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V100"/>
  <sheetViews>
    <sheetView tabSelected="1" view="pageBreakPreview" topLeftCell="A71" zoomScale="70" zoomScaleNormal="100" zoomScaleSheetLayoutView="70" workbookViewId="0">
      <selection activeCell="R87" sqref="R87"/>
    </sheetView>
  </sheetViews>
  <sheetFormatPr defaultColWidth="9.140625" defaultRowHeight="12.75" x14ac:dyDescent="0.2"/>
  <cols>
    <col min="1" max="1" width="7" style="2" customWidth="1"/>
    <col min="2" max="2" width="7.7109375" style="1" customWidth="1"/>
    <col min="3" max="3" width="15.5703125" style="1" customWidth="1"/>
    <col min="4" max="4" width="22.5703125" style="2" customWidth="1"/>
    <col min="5" max="5" width="13.28515625" style="2" customWidth="1"/>
    <col min="6" max="6" width="8.7109375" style="2" customWidth="1"/>
    <col min="7" max="7" width="25.5703125" style="2" customWidth="1"/>
    <col min="8" max="8" width="14.85546875" style="2" customWidth="1"/>
    <col min="9" max="9" width="6.7109375" style="67" customWidth="1"/>
    <col min="10" max="10" width="12.85546875" style="2" customWidth="1"/>
    <col min="11" max="11" width="4.42578125" style="67" customWidth="1"/>
    <col min="12" max="12" width="10.28515625" style="2" bestFit="1" customWidth="1"/>
    <col min="13" max="13" width="4.42578125" style="67" customWidth="1"/>
    <col min="14" max="14" width="10.28515625" style="67" bestFit="1" customWidth="1"/>
    <col min="15" max="15" width="4.42578125" style="67" customWidth="1"/>
    <col min="16" max="16" width="10.28515625" style="67" bestFit="1" customWidth="1"/>
    <col min="17" max="17" width="4.42578125" style="67" customWidth="1"/>
    <col min="18" max="18" width="10.5703125" style="69" customWidth="1"/>
    <col min="19" max="19" width="12.7109375" style="89" customWidth="1"/>
    <col min="20" max="20" width="10" style="2" customWidth="1"/>
    <col min="21" max="21" width="13.28515625" style="2" customWidth="1"/>
    <col min="22" max="22" width="16.7109375" style="2" customWidth="1"/>
    <col min="23" max="16384" width="9.140625" style="2"/>
  </cols>
  <sheetData>
    <row r="1" spans="1:22" ht="15.75" customHeight="1" x14ac:dyDescent="0.2">
      <c r="A1" s="154" t="s">
        <v>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</row>
    <row r="2" spans="1:22" ht="22.5" customHeight="1" x14ac:dyDescent="0.2">
      <c r="A2" s="154" t="s">
        <v>51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</row>
    <row r="3" spans="1:22" ht="21" x14ac:dyDescent="0.2">
      <c r="A3" s="154" t="s">
        <v>10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</row>
    <row r="4" spans="1:22" ht="21" x14ac:dyDescent="0.2">
      <c r="A4" s="154" t="s">
        <v>52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</row>
    <row r="5" spans="1:22" ht="24" customHeight="1" x14ac:dyDescent="0.2">
      <c r="A5" s="154" t="s">
        <v>53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</row>
    <row r="6" spans="1:22" s="4" customFormat="1" ht="28.5" x14ac:dyDescent="0.2">
      <c r="A6" s="155" t="s">
        <v>47</v>
      </c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</row>
    <row r="7" spans="1:22" s="4" customFormat="1" ht="18" customHeight="1" x14ac:dyDescent="0.2">
      <c r="A7" s="180" t="s">
        <v>16</v>
      </c>
      <c r="B7" s="180"/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</row>
    <row r="8" spans="1:22" s="4" customFormat="1" ht="4.5" customHeight="1" thickBot="1" x14ac:dyDescent="0.25">
      <c r="A8" s="156" t="s">
        <v>48</v>
      </c>
      <c r="B8" s="156"/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</row>
    <row r="9" spans="1:22" ht="18" customHeight="1" thickTop="1" x14ac:dyDescent="0.2">
      <c r="A9" s="161" t="s">
        <v>39</v>
      </c>
      <c r="B9" s="162"/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3"/>
    </row>
    <row r="10" spans="1:22" ht="18" customHeight="1" x14ac:dyDescent="0.2">
      <c r="A10" s="164" t="s">
        <v>24</v>
      </c>
      <c r="B10" s="165"/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65"/>
      <c r="V10" s="166"/>
    </row>
    <row r="11" spans="1:22" ht="19.5" customHeight="1" x14ac:dyDescent="0.2">
      <c r="A11" s="164" t="s">
        <v>54</v>
      </c>
      <c r="B11" s="165"/>
      <c r="C11" s="165"/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65"/>
      <c r="V11" s="166"/>
    </row>
    <row r="12" spans="1:22" ht="5.25" customHeight="1" x14ac:dyDescent="0.2">
      <c r="A12" s="5"/>
      <c r="B12" s="6"/>
      <c r="C12" s="6"/>
      <c r="D12" s="6"/>
      <c r="E12" s="6"/>
      <c r="F12" s="6"/>
      <c r="G12" s="6"/>
      <c r="H12" s="6"/>
      <c r="I12" s="7"/>
      <c r="J12" s="6"/>
      <c r="K12" s="7"/>
      <c r="L12" s="6"/>
      <c r="M12" s="7"/>
      <c r="N12" s="7"/>
      <c r="O12" s="7"/>
      <c r="P12" s="7"/>
      <c r="Q12" s="7"/>
      <c r="R12" s="3"/>
      <c r="S12" s="8"/>
      <c r="T12" s="6"/>
      <c r="U12" s="6"/>
      <c r="V12" s="9"/>
    </row>
    <row r="13" spans="1:22" ht="15.75" x14ac:dyDescent="0.2">
      <c r="A13" s="10" t="s">
        <v>55</v>
      </c>
      <c r="B13" s="11"/>
      <c r="C13" s="11"/>
      <c r="D13" s="12"/>
      <c r="E13" s="13"/>
      <c r="F13" s="13"/>
      <c r="G13" s="14" t="s">
        <v>201</v>
      </c>
      <c r="H13" s="13"/>
      <c r="I13" s="12"/>
      <c r="J13" s="13"/>
      <c r="K13" s="12"/>
      <c r="L13" s="13"/>
      <c r="M13" s="12"/>
      <c r="N13" s="12"/>
      <c r="O13" s="12"/>
      <c r="P13" s="12"/>
      <c r="Q13" s="12"/>
      <c r="R13" s="15"/>
      <c r="S13" s="16"/>
      <c r="T13" s="13"/>
      <c r="U13" s="17"/>
      <c r="V13" s="18" t="s">
        <v>49</v>
      </c>
    </row>
    <row r="14" spans="1:22" ht="15.75" x14ac:dyDescent="0.2">
      <c r="A14" s="19" t="s">
        <v>203</v>
      </c>
      <c r="B14" s="20"/>
      <c r="C14" s="2"/>
      <c r="D14" s="90"/>
      <c r="E14" s="21"/>
      <c r="F14" s="21"/>
      <c r="G14" s="130" t="s">
        <v>202</v>
      </c>
      <c r="H14" s="21"/>
      <c r="I14" s="22"/>
      <c r="J14" s="21"/>
      <c r="K14" s="22"/>
      <c r="L14" s="21"/>
      <c r="M14" s="22"/>
      <c r="N14" s="22"/>
      <c r="O14" s="22"/>
      <c r="P14" s="22"/>
      <c r="Q14" s="22"/>
      <c r="R14" s="23"/>
      <c r="S14" s="24"/>
      <c r="T14" s="21"/>
      <c r="U14" s="25"/>
      <c r="V14" s="26" t="s">
        <v>60</v>
      </c>
    </row>
    <row r="15" spans="1:22" ht="15" x14ac:dyDescent="0.2">
      <c r="A15" s="167" t="s">
        <v>9</v>
      </c>
      <c r="B15" s="168"/>
      <c r="C15" s="168"/>
      <c r="D15" s="168"/>
      <c r="E15" s="168"/>
      <c r="F15" s="168"/>
      <c r="G15" s="169"/>
      <c r="H15" s="176" t="s">
        <v>1</v>
      </c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77"/>
    </row>
    <row r="16" spans="1:22" ht="15" x14ac:dyDescent="0.2">
      <c r="A16" s="27" t="s">
        <v>17</v>
      </c>
      <c r="B16" s="28"/>
      <c r="C16" s="28"/>
      <c r="D16" s="29"/>
      <c r="E16" s="30"/>
      <c r="F16" s="29"/>
      <c r="G16" s="31" t="s">
        <v>48</v>
      </c>
      <c r="H16" s="32"/>
      <c r="I16" s="33"/>
      <c r="J16" s="34"/>
      <c r="K16" s="33"/>
      <c r="L16" s="34"/>
      <c r="M16" s="33"/>
      <c r="N16" s="33"/>
      <c r="O16" s="33"/>
      <c r="P16" s="33"/>
      <c r="Q16" s="33"/>
      <c r="R16" s="35"/>
      <c r="S16" s="36"/>
      <c r="T16" s="30"/>
      <c r="U16" s="30"/>
      <c r="V16" s="37"/>
    </row>
    <row r="17" spans="1:22" ht="15" x14ac:dyDescent="0.2">
      <c r="A17" s="27" t="s">
        <v>18</v>
      </c>
      <c r="B17" s="28"/>
      <c r="C17" s="28"/>
      <c r="D17" s="31"/>
      <c r="E17" s="30"/>
      <c r="F17" s="29"/>
      <c r="G17" s="31" t="s">
        <v>56</v>
      </c>
      <c r="H17" s="32" t="s">
        <v>40</v>
      </c>
      <c r="I17" s="33"/>
      <c r="J17" s="34"/>
      <c r="K17" s="33"/>
      <c r="L17" s="34"/>
      <c r="M17" s="33"/>
      <c r="N17" s="33"/>
      <c r="O17" s="33"/>
      <c r="P17" s="33"/>
      <c r="Q17" s="33"/>
      <c r="R17" s="35"/>
      <c r="S17" s="36"/>
      <c r="T17" s="30"/>
      <c r="U17" s="30"/>
      <c r="V17" s="37"/>
    </row>
    <row r="18" spans="1:22" ht="15" x14ac:dyDescent="0.2">
      <c r="A18" s="91" t="s">
        <v>19</v>
      </c>
      <c r="B18" s="28"/>
      <c r="C18" s="28"/>
      <c r="D18" s="31"/>
      <c r="E18" s="30"/>
      <c r="F18" s="29"/>
      <c r="G18" s="31" t="s">
        <v>57</v>
      </c>
      <c r="H18" s="32" t="s">
        <v>33</v>
      </c>
      <c r="I18" s="33"/>
      <c r="J18" s="34"/>
      <c r="K18" s="33"/>
      <c r="L18" s="34"/>
      <c r="M18" s="33"/>
      <c r="N18" s="33"/>
      <c r="O18" s="33"/>
      <c r="P18" s="33"/>
      <c r="Q18" s="33"/>
      <c r="R18" s="35"/>
      <c r="S18" s="36"/>
      <c r="T18" s="30"/>
      <c r="U18" s="30"/>
      <c r="V18" s="37"/>
    </row>
    <row r="19" spans="1:22" ht="16.5" thickBot="1" x14ac:dyDescent="0.25">
      <c r="A19" s="27" t="s">
        <v>15</v>
      </c>
      <c r="B19" s="38"/>
      <c r="C19" s="38"/>
      <c r="D19" s="39"/>
      <c r="E19" s="39"/>
      <c r="F19" s="39"/>
      <c r="G19" s="31" t="s">
        <v>58</v>
      </c>
      <c r="H19" s="32" t="s">
        <v>59</v>
      </c>
      <c r="I19" s="33"/>
      <c r="J19" s="34"/>
      <c r="K19" s="33"/>
      <c r="L19" s="34"/>
      <c r="M19" s="33"/>
      <c r="N19" s="33"/>
      <c r="O19" s="33"/>
      <c r="P19" s="33"/>
      <c r="Q19" s="33"/>
      <c r="R19" s="35"/>
      <c r="S19" s="36"/>
      <c r="T19" s="30"/>
      <c r="U19" s="40">
        <v>501</v>
      </c>
      <c r="V19" s="41">
        <v>5</v>
      </c>
    </row>
    <row r="20" spans="1:22" ht="7.5" customHeight="1" thickTop="1" thickBot="1" x14ac:dyDescent="0.25">
      <c r="A20" s="42"/>
      <c r="B20" s="43"/>
      <c r="C20" s="43"/>
      <c r="D20" s="44"/>
      <c r="E20" s="44"/>
      <c r="F20" s="44"/>
      <c r="G20" s="44"/>
      <c r="H20" s="44"/>
      <c r="I20" s="45"/>
      <c r="J20" s="44"/>
      <c r="K20" s="45"/>
      <c r="L20" s="44"/>
      <c r="M20" s="45"/>
      <c r="N20" s="45"/>
      <c r="O20" s="45"/>
      <c r="P20" s="45"/>
      <c r="Q20" s="45"/>
      <c r="R20" s="46"/>
      <c r="S20" s="47"/>
      <c r="T20" s="44"/>
      <c r="U20" s="44"/>
      <c r="V20" s="48"/>
    </row>
    <row r="21" spans="1:22" s="49" customFormat="1" ht="21" customHeight="1" thickTop="1" x14ac:dyDescent="0.2">
      <c r="A21" s="170" t="s">
        <v>6</v>
      </c>
      <c r="B21" s="172" t="s">
        <v>12</v>
      </c>
      <c r="C21" s="172" t="s">
        <v>37</v>
      </c>
      <c r="D21" s="172" t="s">
        <v>2</v>
      </c>
      <c r="E21" s="172" t="s">
        <v>35</v>
      </c>
      <c r="F21" s="172" t="s">
        <v>8</v>
      </c>
      <c r="G21" s="159" t="s">
        <v>13</v>
      </c>
      <c r="H21" s="159" t="s">
        <v>41</v>
      </c>
      <c r="I21" s="178"/>
      <c r="J21" s="178"/>
      <c r="K21" s="178"/>
      <c r="L21" s="178"/>
      <c r="M21" s="178"/>
      <c r="N21" s="178"/>
      <c r="O21" s="178"/>
      <c r="P21" s="178"/>
      <c r="Q21" s="179"/>
      <c r="R21" s="181" t="s">
        <v>7</v>
      </c>
      <c r="S21" s="183" t="s">
        <v>23</v>
      </c>
      <c r="T21" s="172" t="s">
        <v>21</v>
      </c>
      <c r="U21" s="185" t="s">
        <v>42</v>
      </c>
      <c r="V21" s="157" t="s">
        <v>14</v>
      </c>
    </row>
    <row r="22" spans="1:22" s="49" customFormat="1" ht="22.5" customHeight="1" thickBot="1" x14ac:dyDescent="0.25">
      <c r="A22" s="171"/>
      <c r="B22" s="173"/>
      <c r="C22" s="173"/>
      <c r="D22" s="173"/>
      <c r="E22" s="173"/>
      <c r="F22" s="173"/>
      <c r="G22" s="160"/>
      <c r="H22" s="174" t="s">
        <v>43</v>
      </c>
      <c r="I22" s="175"/>
      <c r="J22" s="174" t="s">
        <v>44</v>
      </c>
      <c r="K22" s="175"/>
      <c r="L22" s="174" t="s">
        <v>45</v>
      </c>
      <c r="M22" s="175"/>
      <c r="N22" s="174" t="s">
        <v>130</v>
      </c>
      <c r="O22" s="175"/>
      <c r="P22" s="174" t="s">
        <v>131</v>
      </c>
      <c r="Q22" s="175"/>
      <c r="R22" s="182"/>
      <c r="S22" s="184"/>
      <c r="T22" s="173"/>
      <c r="U22" s="186"/>
      <c r="V22" s="158"/>
    </row>
    <row r="23" spans="1:22" ht="27" customHeight="1" thickTop="1" x14ac:dyDescent="0.2">
      <c r="A23" s="100">
        <v>1</v>
      </c>
      <c r="B23" s="101">
        <v>54</v>
      </c>
      <c r="C23" s="102" t="s">
        <v>61</v>
      </c>
      <c r="D23" s="103" t="s">
        <v>137</v>
      </c>
      <c r="E23" s="101">
        <v>2003</v>
      </c>
      <c r="F23" s="104" t="s">
        <v>22</v>
      </c>
      <c r="G23" s="102" t="s">
        <v>132</v>
      </c>
      <c r="H23" s="105">
        <v>2.3680555555555555E-2</v>
      </c>
      <c r="I23" s="101">
        <v>4</v>
      </c>
      <c r="J23" s="138">
        <v>0.13096064814814815</v>
      </c>
      <c r="K23" s="101">
        <v>7</v>
      </c>
      <c r="L23" s="134">
        <v>0.1260300925925926</v>
      </c>
      <c r="M23" s="101">
        <v>3</v>
      </c>
      <c r="N23" s="134">
        <v>0.12593750000000001</v>
      </c>
      <c r="O23" s="101">
        <v>8</v>
      </c>
      <c r="P23" s="134">
        <v>0.14648148148148146</v>
      </c>
      <c r="Q23" s="101">
        <v>4</v>
      </c>
      <c r="R23" s="134">
        <v>0.55309027777777775</v>
      </c>
      <c r="S23" s="135"/>
      <c r="T23" s="131">
        <v>37.741999999999997</v>
      </c>
      <c r="U23" s="106" t="s">
        <v>198</v>
      </c>
      <c r="V23" s="107"/>
    </row>
    <row r="24" spans="1:22" ht="27" customHeight="1" x14ac:dyDescent="0.2">
      <c r="A24" s="108">
        <v>2</v>
      </c>
      <c r="B24" s="109">
        <v>71</v>
      </c>
      <c r="C24" s="110" t="s">
        <v>62</v>
      </c>
      <c r="D24" s="111" t="s">
        <v>138</v>
      </c>
      <c r="E24" s="109">
        <v>2003</v>
      </c>
      <c r="F24" s="96" t="s">
        <v>31</v>
      </c>
      <c r="G24" s="110" t="s">
        <v>129</v>
      </c>
      <c r="H24" s="112">
        <v>2.367013888888889E-2</v>
      </c>
      <c r="I24" s="109">
        <v>3</v>
      </c>
      <c r="J24" s="139">
        <v>0.13094907407407408</v>
      </c>
      <c r="K24" s="109">
        <v>6</v>
      </c>
      <c r="L24" s="136">
        <v>0.12621527777777777</v>
      </c>
      <c r="M24" s="109">
        <v>4</v>
      </c>
      <c r="N24" s="136">
        <v>0.12593750000000001</v>
      </c>
      <c r="O24" s="109">
        <v>5</v>
      </c>
      <c r="P24" s="136">
        <v>0.14648148148148146</v>
      </c>
      <c r="Q24" s="109">
        <v>6</v>
      </c>
      <c r="R24" s="136">
        <v>0.55325231481481485</v>
      </c>
      <c r="S24" s="136">
        <v>1.6319444444444443E-4</v>
      </c>
      <c r="T24" s="132">
        <v>37.731000000000002</v>
      </c>
      <c r="U24" s="114" t="s">
        <v>79</v>
      </c>
      <c r="V24" s="97"/>
    </row>
    <row r="25" spans="1:22" ht="27" customHeight="1" x14ac:dyDescent="0.2">
      <c r="A25" s="108">
        <v>3</v>
      </c>
      <c r="B25" s="109">
        <v>57</v>
      </c>
      <c r="C25" s="110" t="s">
        <v>63</v>
      </c>
      <c r="D25" s="111" t="s">
        <v>139</v>
      </c>
      <c r="E25" s="109">
        <v>2004</v>
      </c>
      <c r="F25" s="96" t="s">
        <v>22</v>
      </c>
      <c r="G25" s="110" t="s">
        <v>46</v>
      </c>
      <c r="H25" s="112">
        <v>2.4909722222222222E-2</v>
      </c>
      <c r="I25" s="109">
        <v>19</v>
      </c>
      <c r="J25" s="139">
        <v>0.13077546296296297</v>
      </c>
      <c r="K25" s="109">
        <v>1</v>
      </c>
      <c r="L25" s="136">
        <v>0.12591435185185185</v>
      </c>
      <c r="M25" s="109">
        <v>1</v>
      </c>
      <c r="N25" s="136">
        <v>0.12593750000000001</v>
      </c>
      <c r="O25" s="109">
        <v>6</v>
      </c>
      <c r="P25" s="136">
        <v>0.1464236111111111</v>
      </c>
      <c r="Q25" s="109">
        <v>3</v>
      </c>
      <c r="R25" s="136">
        <v>0.55395833333333333</v>
      </c>
      <c r="S25" s="136">
        <v>8.7037037037037042E-4</v>
      </c>
      <c r="T25" s="132">
        <v>37.683</v>
      </c>
      <c r="U25" s="114" t="s">
        <v>79</v>
      </c>
      <c r="V25" s="97"/>
    </row>
    <row r="26" spans="1:22" ht="27" customHeight="1" x14ac:dyDescent="0.2">
      <c r="A26" s="108">
        <v>4</v>
      </c>
      <c r="B26" s="109">
        <v>102</v>
      </c>
      <c r="C26" s="110" t="s">
        <v>64</v>
      </c>
      <c r="D26" s="111" t="s">
        <v>140</v>
      </c>
      <c r="E26" s="109">
        <v>2003</v>
      </c>
      <c r="F26" s="96" t="s">
        <v>31</v>
      </c>
      <c r="G26" s="110" t="s">
        <v>113</v>
      </c>
      <c r="H26" s="112">
        <v>2.4796296296296292E-2</v>
      </c>
      <c r="I26" s="109">
        <v>18</v>
      </c>
      <c r="J26" s="139">
        <v>0.13092592592592592</v>
      </c>
      <c r="K26" s="109">
        <v>4</v>
      </c>
      <c r="L26" s="136">
        <v>0.12594907407407407</v>
      </c>
      <c r="M26" s="109">
        <v>2</v>
      </c>
      <c r="N26" s="136">
        <v>0.12593750000000001</v>
      </c>
      <c r="O26" s="109">
        <v>21</v>
      </c>
      <c r="P26" s="136">
        <v>0.14648148148148146</v>
      </c>
      <c r="Q26" s="109">
        <v>5</v>
      </c>
      <c r="R26" s="136">
        <v>0.55408564814814809</v>
      </c>
      <c r="S26" s="136">
        <v>1E-3</v>
      </c>
      <c r="T26" s="132">
        <v>37.673999999999999</v>
      </c>
      <c r="U26" s="114" t="s">
        <v>79</v>
      </c>
      <c r="V26" s="97"/>
    </row>
    <row r="27" spans="1:22" ht="27" customHeight="1" x14ac:dyDescent="0.2">
      <c r="A27" s="108">
        <v>5</v>
      </c>
      <c r="B27" s="109">
        <v>51</v>
      </c>
      <c r="C27" s="110" t="s">
        <v>65</v>
      </c>
      <c r="D27" s="111" t="s">
        <v>141</v>
      </c>
      <c r="E27" s="109">
        <v>2003</v>
      </c>
      <c r="F27" s="96" t="s">
        <v>31</v>
      </c>
      <c r="G27" s="110" t="s">
        <v>132</v>
      </c>
      <c r="H27" s="112">
        <v>2.4633101851851847E-2</v>
      </c>
      <c r="I27" s="109">
        <v>12</v>
      </c>
      <c r="J27" s="139">
        <v>0.1307986111111111</v>
      </c>
      <c r="K27" s="109">
        <v>2</v>
      </c>
      <c r="L27" s="136">
        <v>0.12648148148148147</v>
      </c>
      <c r="M27" s="109">
        <v>8</v>
      </c>
      <c r="N27" s="136">
        <v>0.12582175925925926</v>
      </c>
      <c r="O27" s="109">
        <v>1</v>
      </c>
      <c r="P27" s="136">
        <v>0.14640046296296297</v>
      </c>
      <c r="Q27" s="109">
        <v>2</v>
      </c>
      <c r="R27" s="136">
        <v>0.55413194444444447</v>
      </c>
      <c r="S27" s="136">
        <v>1.0451388888888889E-3</v>
      </c>
      <c r="T27" s="132">
        <v>37.670999999999999</v>
      </c>
      <c r="U27" s="114" t="s">
        <v>79</v>
      </c>
      <c r="V27" s="97"/>
    </row>
    <row r="28" spans="1:22" ht="27" customHeight="1" x14ac:dyDescent="0.2">
      <c r="A28" s="108">
        <v>6</v>
      </c>
      <c r="B28" s="109">
        <v>73</v>
      </c>
      <c r="C28" s="110" t="s">
        <v>66</v>
      </c>
      <c r="D28" s="111" t="s">
        <v>142</v>
      </c>
      <c r="E28" s="109">
        <v>2003</v>
      </c>
      <c r="F28" s="96" t="s">
        <v>31</v>
      </c>
      <c r="G28" s="110" t="s">
        <v>129</v>
      </c>
      <c r="H28" s="112">
        <v>2.3488425925925923E-2</v>
      </c>
      <c r="I28" s="109">
        <v>2</v>
      </c>
      <c r="J28" s="139">
        <v>0.13105324074074073</v>
      </c>
      <c r="K28" s="109">
        <v>14</v>
      </c>
      <c r="L28" s="136">
        <v>0.12739583333333335</v>
      </c>
      <c r="M28" s="109">
        <v>10</v>
      </c>
      <c r="N28" s="136">
        <v>0.12593750000000001</v>
      </c>
      <c r="O28" s="109">
        <v>33</v>
      </c>
      <c r="P28" s="136">
        <v>0.14658564814814815</v>
      </c>
      <c r="Q28" s="109">
        <v>19</v>
      </c>
      <c r="R28" s="136">
        <v>0.55445601851851845</v>
      </c>
      <c r="S28" s="136">
        <v>1.3703703703703701E-3</v>
      </c>
      <c r="T28" s="132">
        <v>37.649000000000001</v>
      </c>
      <c r="U28" s="114" t="s">
        <v>79</v>
      </c>
      <c r="V28" s="97"/>
    </row>
    <row r="29" spans="1:22" ht="27" customHeight="1" x14ac:dyDescent="0.2">
      <c r="A29" s="108">
        <v>7</v>
      </c>
      <c r="B29" s="109">
        <v>74</v>
      </c>
      <c r="C29" s="110" t="s">
        <v>67</v>
      </c>
      <c r="D29" s="111" t="s">
        <v>143</v>
      </c>
      <c r="E29" s="109">
        <v>2004</v>
      </c>
      <c r="F29" s="96" t="s">
        <v>31</v>
      </c>
      <c r="G29" s="110" t="s">
        <v>129</v>
      </c>
      <c r="H29" s="112">
        <v>2.506134259259259E-2</v>
      </c>
      <c r="I29" s="109">
        <v>24</v>
      </c>
      <c r="J29" s="139">
        <v>0.13097222222222224</v>
      </c>
      <c r="K29" s="109">
        <v>9</v>
      </c>
      <c r="L29" s="136">
        <v>0.12623842592592593</v>
      </c>
      <c r="M29" s="109">
        <v>5</v>
      </c>
      <c r="N29" s="136">
        <v>0.12585648148148149</v>
      </c>
      <c r="O29" s="109">
        <v>2</v>
      </c>
      <c r="P29" s="136">
        <v>0.14635416666666667</v>
      </c>
      <c r="Q29" s="109">
        <v>1</v>
      </c>
      <c r="R29" s="136">
        <v>0.55447916666666663</v>
      </c>
      <c r="S29" s="136">
        <v>1.3923611111111109E-3</v>
      </c>
      <c r="T29" s="132">
        <v>37.648000000000003</v>
      </c>
      <c r="U29" s="114" t="s">
        <v>79</v>
      </c>
      <c r="V29" s="97"/>
    </row>
    <row r="30" spans="1:22" ht="27" customHeight="1" x14ac:dyDescent="0.2">
      <c r="A30" s="108">
        <v>8</v>
      </c>
      <c r="B30" s="109">
        <v>72</v>
      </c>
      <c r="C30" s="110" t="s">
        <v>68</v>
      </c>
      <c r="D30" s="111" t="s">
        <v>144</v>
      </c>
      <c r="E30" s="109">
        <v>2004</v>
      </c>
      <c r="F30" s="96" t="s">
        <v>31</v>
      </c>
      <c r="G30" s="128" t="s">
        <v>133</v>
      </c>
      <c r="H30" s="112">
        <v>2.4987268518518523E-2</v>
      </c>
      <c r="I30" s="109">
        <v>22</v>
      </c>
      <c r="J30" s="139">
        <v>0.13105324074074073</v>
      </c>
      <c r="K30" s="109">
        <v>16</v>
      </c>
      <c r="L30" s="136">
        <v>0.12631944444444446</v>
      </c>
      <c r="M30" s="109">
        <v>6</v>
      </c>
      <c r="N30" s="136">
        <v>0.12593750000000001</v>
      </c>
      <c r="O30" s="109">
        <v>32</v>
      </c>
      <c r="P30" s="136">
        <v>0.14648148148148146</v>
      </c>
      <c r="Q30" s="109">
        <v>7</v>
      </c>
      <c r="R30" s="136">
        <v>0.55476851851851849</v>
      </c>
      <c r="S30" s="136">
        <v>1.6886574074074076E-3</v>
      </c>
      <c r="T30" s="132">
        <v>37.628</v>
      </c>
      <c r="U30" s="114" t="s">
        <v>79</v>
      </c>
      <c r="V30" s="97"/>
    </row>
    <row r="31" spans="1:22" ht="27" customHeight="1" x14ac:dyDescent="0.2">
      <c r="A31" s="108">
        <v>9</v>
      </c>
      <c r="B31" s="109">
        <v>91</v>
      </c>
      <c r="C31" s="110" t="s">
        <v>69</v>
      </c>
      <c r="D31" s="111" t="s">
        <v>145</v>
      </c>
      <c r="E31" s="109">
        <v>2003</v>
      </c>
      <c r="F31" s="96" t="s">
        <v>22</v>
      </c>
      <c r="G31" s="110" t="s">
        <v>107</v>
      </c>
      <c r="H31" s="112">
        <v>2.5193287037037038E-2</v>
      </c>
      <c r="I31" s="109">
        <v>26</v>
      </c>
      <c r="J31" s="139">
        <v>0.13109953703703703</v>
      </c>
      <c r="K31" s="109">
        <v>17</v>
      </c>
      <c r="L31" s="136">
        <v>0.12649305555555554</v>
      </c>
      <c r="M31" s="109">
        <v>9</v>
      </c>
      <c r="N31" s="136">
        <v>0.12593750000000001</v>
      </c>
      <c r="O31" s="109">
        <v>12</v>
      </c>
      <c r="P31" s="136">
        <v>0.14651620370370369</v>
      </c>
      <c r="Q31" s="109">
        <v>12</v>
      </c>
      <c r="R31" s="136">
        <v>0.55523148148148149</v>
      </c>
      <c r="S31" s="136">
        <v>2.1493055555555558E-3</v>
      </c>
      <c r="T31" s="132">
        <v>37.595999999999997</v>
      </c>
      <c r="U31" s="114" t="s">
        <v>79</v>
      </c>
      <c r="V31" s="97"/>
    </row>
    <row r="32" spans="1:22" ht="27" customHeight="1" x14ac:dyDescent="0.2">
      <c r="A32" s="108">
        <v>10</v>
      </c>
      <c r="B32" s="109">
        <v>106</v>
      </c>
      <c r="C32" s="110" t="s">
        <v>70</v>
      </c>
      <c r="D32" s="111" t="s">
        <v>146</v>
      </c>
      <c r="E32" s="109">
        <v>2003</v>
      </c>
      <c r="F32" s="96" t="s">
        <v>31</v>
      </c>
      <c r="G32" s="110" t="s">
        <v>113</v>
      </c>
      <c r="H32" s="112">
        <v>2.4670138888888887E-2</v>
      </c>
      <c r="I32" s="109">
        <v>14</v>
      </c>
      <c r="J32" s="139">
        <v>0.13136574074074073</v>
      </c>
      <c r="K32" s="109">
        <v>31</v>
      </c>
      <c r="L32" s="136">
        <v>0.13127314814814814</v>
      </c>
      <c r="M32" s="109">
        <v>11</v>
      </c>
      <c r="N32" s="136">
        <v>0.12593750000000001</v>
      </c>
      <c r="O32" s="109">
        <v>24</v>
      </c>
      <c r="P32" s="136">
        <v>0.14653935185185185</v>
      </c>
      <c r="Q32" s="109">
        <v>15</v>
      </c>
      <c r="R32" s="136">
        <v>0.55978009259259254</v>
      </c>
      <c r="S32" s="136">
        <v>6.6956018518518519E-3</v>
      </c>
      <c r="T32" s="132">
        <v>37.290999999999997</v>
      </c>
      <c r="U32" s="114" t="s">
        <v>79</v>
      </c>
      <c r="V32" s="97"/>
    </row>
    <row r="33" spans="1:22" ht="27" customHeight="1" x14ac:dyDescent="0.2">
      <c r="A33" s="108">
        <v>11</v>
      </c>
      <c r="B33" s="109">
        <v>78</v>
      </c>
      <c r="C33" s="110" t="s">
        <v>71</v>
      </c>
      <c r="D33" s="111" t="s">
        <v>147</v>
      </c>
      <c r="E33" s="109">
        <v>2003</v>
      </c>
      <c r="F33" s="96" t="s">
        <v>31</v>
      </c>
      <c r="G33" s="110" t="s">
        <v>84</v>
      </c>
      <c r="H33" s="112">
        <v>2.4096064814814813E-2</v>
      </c>
      <c r="I33" s="109">
        <v>5</v>
      </c>
      <c r="J33" s="139">
        <v>0.13112268518518519</v>
      </c>
      <c r="K33" s="109">
        <v>20</v>
      </c>
      <c r="L33" s="136">
        <v>0.13219907407407408</v>
      </c>
      <c r="M33" s="109">
        <v>13</v>
      </c>
      <c r="N33" s="136">
        <v>0.12593750000000001</v>
      </c>
      <c r="O33" s="109">
        <v>26</v>
      </c>
      <c r="P33" s="136">
        <v>0.14656250000000001</v>
      </c>
      <c r="Q33" s="109">
        <v>20</v>
      </c>
      <c r="R33" s="136">
        <v>0.55990740740740741</v>
      </c>
      <c r="S33" s="136">
        <v>6.8275462962962968E-3</v>
      </c>
      <c r="T33" s="132">
        <v>37.281999999999996</v>
      </c>
      <c r="U33" s="114" t="s">
        <v>79</v>
      </c>
      <c r="V33" s="97"/>
    </row>
    <row r="34" spans="1:22" ht="27" customHeight="1" x14ac:dyDescent="0.2">
      <c r="A34" s="108">
        <v>12</v>
      </c>
      <c r="B34" s="109">
        <v>82</v>
      </c>
      <c r="C34" s="110" t="s">
        <v>72</v>
      </c>
      <c r="D34" s="111" t="s">
        <v>148</v>
      </c>
      <c r="E34" s="109">
        <v>2003</v>
      </c>
      <c r="F34" s="96" t="s">
        <v>31</v>
      </c>
      <c r="G34" s="110" t="s">
        <v>84</v>
      </c>
      <c r="H34" s="112">
        <v>2.5194444444444446E-2</v>
      </c>
      <c r="I34" s="109">
        <v>27</v>
      </c>
      <c r="J34" s="139">
        <v>0.13127314814814814</v>
      </c>
      <c r="K34" s="109">
        <v>26</v>
      </c>
      <c r="L34" s="136">
        <v>0.13144675925925928</v>
      </c>
      <c r="M34" s="109">
        <v>12</v>
      </c>
      <c r="N34" s="136">
        <v>0.12593750000000001</v>
      </c>
      <c r="O34" s="109">
        <v>11</v>
      </c>
      <c r="P34" s="136">
        <v>0.14649305555555556</v>
      </c>
      <c r="Q34" s="109">
        <v>8</v>
      </c>
      <c r="R34" s="136">
        <v>0.56033564814814818</v>
      </c>
      <c r="S34" s="136">
        <v>7.2546296296296308E-3</v>
      </c>
      <c r="T34" s="132">
        <v>37.253999999999998</v>
      </c>
      <c r="U34" s="114" t="s">
        <v>79</v>
      </c>
      <c r="V34" s="97"/>
    </row>
    <row r="35" spans="1:22" ht="27" customHeight="1" x14ac:dyDescent="0.2">
      <c r="A35" s="108">
        <v>13</v>
      </c>
      <c r="B35" s="109">
        <v>69</v>
      </c>
      <c r="C35" s="110" t="s">
        <v>73</v>
      </c>
      <c r="D35" s="111" t="s">
        <v>149</v>
      </c>
      <c r="E35" s="109">
        <v>2003</v>
      </c>
      <c r="F35" s="96" t="s">
        <v>31</v>
      </c>
      <c r="G35" s="110" t="s">
        <v>129</v>
      </c>
      <c r="H35" s="112">
        <v>2.4202546296296298E-2</v>
      </c>
      <c r="I35" s="109">
        <v>6</v>
      </c>
      <c r="J35" s="139">
        <v>0.13128472222222223</v>
      </c>
      <c r="K35" s="109">
        <v>25</v>
      </c>
      <c r="L35" s="136">
        <v>0.13291666666666666</v>
      </c>
      <c r="M35" s="109">
        <v>14</v>
      </c>
      <c r="N35" s="136">
        <v>0.12593750000000001</v>
      </c>
      <c r="O35" s="109">
        <v>31</v>
      </c>
      <c r="P35" s="136">
        <v>0.14650462962962962</v>
      </c>
      <c r="Q35" s="109">
        <v>11</v>
      </c>
      <c r="R35" s="136">
        <v>0.56084490740740744</v>
      </c>
      <c r="S35" s="136">
        <v>7.7557870370370367E-3</v>
      </c>
      <c r="T35" s="132">
        <v>37.220999999999997</v>
      </c>
      <c r="U35" s="115"/>
      <c r="V35" s="97"/>
    </row>
    <row r="36" spans="1:22" ht="27" customHeight="1" x14ac:dyDescent="0.2">
      <c r="A36" s="108">
        <v>14</v>
      </c>
      <c r="B36" s="109">
        <v>55</v>
      </c>
      <c r="C36" s="110" t="s">
        <v>74</v>
      </c>
      <c r="D36" s="111" t="s">
        <v>150</v>
      </c>
      <c r="E36" s="109">
        <v>2004</v>
      </c>
      <c r="F36" s="96" t="s">
        <v>31</v>
      </c>
      <c r="G36" s="110" t="s">
        <v>132</v>
      </c>
      <c r="H36" s="112">
        <v>2.3261574074074077E-2</v>
      </c>
      <c r="I36" s="109">
        <v>1</v>
      </c>
      <c r="J36" s="139">
        <v>0.13096064814814815</v>
      </c>
      <c r="K36" s="109">
        <v>8</v>
      </c>
      <c r="L36" s="136">
        <v>0.13629629629629628</v>
      </c>
      <c r="M36" s="109">
        <v>16</v>
      </c>
      <c r="N36" s="136">
        <v>0.12593750000000001</v>
      </c>
      <c r="O36" s="109">
        <v>34</v>
      </c>
      <c r="P36" s="136">
        <v>0.14650462962962962</v>
      </c>
      <c r="Q36" s="109">
        <v>10</v>
      </c>
      <c r="R36" s="136">
        <v>0.56295138888888896</v>
      </c>
      <c r="S36" s="136">
        <v>9.8703703703703696E-3</v>
      </c>
      <c r="T36" s="132">
        <v>37.081000000000003</v>
      </c>
      <c r="U36" s="115"/>
      <c r="V36" s="97"/>
    </row>
    <row r="37" spans="1:22" ht="27" customHeight="1" x14ac:dyDescent="0.2">
      <c r="A37" s="108">
        <v>15</v>
      </c>
      <c r="B37" s="109">
        <v>108</v>
      </c>
      <c r="C37" s="110" t="s">
        <v>75</v>
      </c>
      <c r="D37" s="111" t="s">
        <v>151</v>
      </c>
      <c r="E37" s="109">
        <v>2003</v>
      </c>
      <c r="F37" s="96" t="s">
        <v>31</v>
      </c>
      <c r="G37" s="128" t="s">
        <v>134</v>
      </c>
      <c r="H37" s="112">
        <v>2.5528935185185189E-2</v>
      </c>
      <c r="I37" s="109">
        <v>32</v>
      </c>
      <c r="J37" s="139">
        <v>0.13180555555555556</v>
      </c>
      <c r="K37" s="109">
        <v>36</v>
      </c>
      <c r="L37" s="136">
        <v>0.13674768518518518</v>
      </c>
      <c r="M37" s="109">
        <v>18</v>
      </c>
      <c r="N37" s="136">
        <v>0.12593750000000001</v>
      </c>
      <c r="O37" s="109">
        <v>35</v>
      </c>
      <c r="P37" s="136">
        <v>0.14656250000000001</v>
      </c>
      <c r="Q37" s="109">
        <v>18</v>
      </c>
      <c r="R37" s="136">
        <v>0.56657407407407401</v>
      </c>
      <c r="S37" s="136">
        <v>1.3491898148148149E-2</v>
      </c>
      <c r="T37" s="132">
        <v>36.844000000000001</v>
      </c>
      <c r="U37" s="115"/>
      <c r="V37" s="97"/>
    </row>
    <row r="38" spans="1:22" ht="27" customHeight="1" x14ac:dyDescent="0.2">
      <c r="A38" s="108">
        <v>16</v>
      </c>
      <c r="B38" s="109">
        <v>93</v>
      </c>
      <c r="C38" s="110" t="s">
        <v>76</v>
      </c>
      <c r="D38" s="111" t="s">
        <v>152</v>
      </c>
      <c r="E38" s="109">
        <v>2004</v>
      </c>
      <c r="F38" s="96" t="s">
        <v>34</v>
      </c>
      <c r="G38" s="110" t="s">
        <v>107</v>
      </c>
      <c r="H38" s="112">
        <v>2.4987268518518523E-2</v>
      </c>
      <c r="I38" s="109">
        <v>23</v>
      </c>
      <c r="J38" s="139">
        <v>0.1312962962962963</v>
      </c>
      <c r="K38" s="109">
        <v>27</v>
      </c>
      <c r="L38" s="136">
        <v>0.1441435185185185</v>
      </c>
      <c r="M38" s="109">
        <v>19</v>
      </c>
      <c r="N38" s="136">
        <v>0.12593750000000001</v>
      </c>
      <c r="O38" s="109">
        <v>15</v>
      </c>
      <c r="P38" s="136">
        <v>0.14653935185185185</v>
      </c>
      <c r="Q38" s="109">
        <v>16</v>
      </c>
      <c r="R38" s="136">
        <v>0.57289351851851855</v>
      </c>
      <c r="S38" s="136">
        <v>1.9813657407407408E-2</v>
      </c>
      <c r="T38" s="132">
        <v>36.436999999999998</v>
      </c>
      <c r="U38" s="115"/>
      <c r="V38" s="97"/>
    </row>
    <row r="39" spans="1:22" ht="27" customHeight="1" x14ac:dyDescent="0.2">
      <c r="A39" s="108">
        <v>17</v>
      </c>
      <c r="B39" s="109">
        <v>64</v>
      </c>
      <c r="C39" s="110" t="s">
        <v>77</v>
      </c>
      <c r="D39" s="111" t="s">
        <v>153</v>
      </c>
      <c r="E39" s="109">
        <v>2004</v>
      </c>
      <c r="F39" s="96" t="s">
        <v>31</v>
      </c>
      <c r="G39" s="110" t="s">
        <v>81</v>
      </c>
      <c r="H39" s="112">
        <v>2.4538194444444442E-2</v>
      </c>
      <c r="I39" s="109">
        <v>10</v>
      </c>
      <c r="J39" s="139">
        <v>0.13111111111111109</v>
      </c>
      <c r="K39" s="109">
        <v>18</v>
      </c>
      <c r="L39" s="136">
        <v>0.14510416666666667</v>
      </c>
      <c r="M39" s="109">
        <v>23</v>
      </c>
      <c r="N39" s="136">
        <v>0.12593750000000001</v>
      </c>
      <c r="O39" s="109">
        <v>27</v>
      </c>
      <c r="P39" s="136">
        <v>0.14651620370370369</v>
      </c>
      <c r="Q39" s="109">
        <v>13</v>
      </c>
      <c r="R39" s="136">
        <v>0.57320601851851849</v>
      </c>
      <c r="S39" s="136">
        <v>2.0116898148148148E-2</v>
      </c>
      <c r="T39" s="132">
        <v>36.417999999999999</v>
      </c>
      <c r="U39" s="115"/>
      <c r="V39" s="97"/>
    </row>
    <row r="40" spans="1:22" ht="27" customHeight="1" x14ac:dyDescent="0.2">
      <c r="A40" s="108">
        <v>18</v>
      </c>
      <c r="B40" s="109">
        <v>92</v>
      </c>
      <c r="C40" s="110" t="s">
        <v>78</v>
      </c>
      <c r="D40" s="111" t="s">
        <v>154</v>
      </c>
      <c r="E40" s="109">
        <v>2003</v>
      </c>
      <c r="F40" s="96" t="s">
        <v>22</v>
      </c>
      <c r="G40" s="110" t="s">
        <v>107</v>
      </c>
      <c r="H40" s="112">
        <v>2.4938657407407406E-2</v>
      </c>
      <c r="I40" s="109">
        <v>21</v>
      </c>
      <c r="J40" s="139">
        <v>0.13086805555555556</v>
      </c>
      <c r="K40" s="109">
        <v>3</v>
      </c>
      <c r="L40" s="136">
        <v>0.14475694444444445</v>
      </c>
      <c r="M40" s="109">
        <v>22</v>
      </c>
      <c r="N40" s="136">
        <v>0.12593750000000001</v>
      </c>
      <c r="O40" s="109">
        <v>9</v>
      </c>
      <c r="P40" s="136">
        <v>0.14673611111111109</v>
      </c>
      <c r="Q40" s="109">
        <v>21</v>
      </c>
      <c r="R40" s="136">
        <v>0.57322916666666668</v>
      </c>
      <c r="S40" s="136">
        <v>2.014699074074074E-2</v>
      </c>
      <c r="T40" s="132">
        <v>36.415999999999997</v>
      </c>
      <c r="U40" s="115"/>
      <c r="V40" s="97"/>
    </row>
    <row r="41" spans="1:22" ht="27" customHeight="1" x14ac:dyDescent="0.2">
      <c r="A41" s="108">
        <v>19</v>
      </c>
      <c r="B41" s="109">
        <v>67</v>
      </c>
      <c r="C41" s="110" t="s">
        <v>80</v>
      </c>
      <c r="D41" s="111" t="s">
        <v>155</v>
      </c>
      <c r="E41" s="109">
        <v>2003</v>
      </c>
      <c r="F41" s="110" t="s">
        <v>31</v>
      </c>
      <c r="G41" s="110" t="s">
        <v>81</v>
      </c>
      <c r="H41" s="112">
        <v>2.5275462962962961E-2</v>
      </c>
      <c r="I41" s="109">
        <v>30</v>
      </c>
      <c r="J41" s="139">
        <v>0.13152777777777777</v>
      </c>
      <c r="K41" s="109">
        <v>32</v>
      </c>
      <c r="L41" s="136">
        <v>0.14511574074074074</v>
      </c>
      <c r="M41" s="109">
        <v>24</v>
      </c>
      <c r="N41" s="136">
        <v>0.12593750000000001</v>
      </c>
      <c r="O41" s="109">
        <v>36</v>
      </c>
      <c r="P41" s="136">
        <v>0.14655092592592592</v>
      </c>
      <c r="Q41" s="109">
        <v>17</v>
      </c>
      <c r="R41" s="136">
        <v>0.57439814814814816</v>
      </c>
      <c r="S41" s="136">
        <v>2.131712962962963E-2</v>
      </c>
      <c r="T41" s="132">
        <v>36.341999999999999</v>
      </c>
      <c r="U41" s="115"/>
      <c r="V41" s="97"/>
    </row>
    <row r="42" spans="1:22" ht="27" customHeight="1" x14ac:dyDescent="0.2">
      <c r="A42" s="108">
        <v>20</v>
      </c>
      <c r="B42" s="109">
        <v>53</v>
      </c>
      <c r="C42" s="110" t="s">
        <v>82</v>
      </c>
      <c r="D42" s="111" t="s">
        <v>156</v>
      </c>
      <c r="E42" s="109">
        <v>2003</v>
      </c>
      <c r="F42" s="110" t="s">
        <v>31</v>
      </c>
      <c r="G42" s="110" t="s">
        <v>132</v>
      </c>
      <c r="H42" s="112">
        <v>2.4324074074074071E-2</v>
      </c>
      <c r="I42" s="109">
        <v>8</v>
      </c>
      <c r="J42" s="139">
        <v>0.13104166666666667</v>
      </c>
      <c r="K42" s="109">
        <v>13</v>
      </c>
      <c r="L42" s="136">
        <v>0.15111111111111111</v>
      </c>
      <c r="M42" s="109">
        <v>34</v>
      </c>
      <c r="N42" s="136">
        <v>0.12593750000000001</v>
      </c>
      <c r="O42" s="109">
        <v>7</v>
      </c>
      <c r="P42" s="136">
        <v>0.14650462962962962</v>
      </c>
      <c r="Q42" s="109">
        <v>9</v>
      </c>
      <c r="R42" s="136">
        <v>0.57891203703703698</v>
      </c>
      <c r="S42" s="136">
        <v>2.5828703703703704E-2</v>
      </c>
      <c r="T42" s="132">
        <v>36.058999999999997</v>
      </c>
      <c r="U42" s="115"/>
      <c r="V42" s="97"/>
    </row>
    <row r="43" spans="1:22" ht="27" customHeight="1" x14ac:dyDescent="0.2">
      <c r="A43" s="108">
        <v>21</v>
      </c>
      <c r="B43" s="109">
        <v>80</v>
      </c>
      <c r="C43" s="110" t="s">
        <v>83</v>
      </c>
      <c r="D43" s="111" t="s">
        <v>157</v>
      </c>
      <c r="E43" s="109">
        <v>2004</v>
      </c>
      <c r="F43" s="110" t="s">
        <v>31</v>
      </c>
      <c r="G43" s="110" t="s">
        <v>84</v>
      </c>
      <c r="H43" s="112">
        <v>2.660300925925926E-2</v>
      </c>
      <c r="I43" s="109">
        <v>44</v>
      </c>
      <c r="J43" s="139">
        <v>0.13123842592592591</v>
      </c>
      <c r="K43" s="109">
        <v>23</v>
      </c>
      <c r="L43" s="136">
        <v>0.14939814814814814</v>
      </c>
      <c r="M43" s="109">
        <v>32</v>
      </c>
      <c r="N43" s="136">
        <v>0.12593750000000001</v>
      </c>
      <c r="O43" s="109">
        <v>18</v>
      </c>
      <c r="P43" s="136">
        <v>0.14652777777777778</v>
      </c>
      <c r="Q43" s="109">
        <v>14</v>
      </c>
      <c r="R43" s="136">
        <v>0.57969907407407406</v>
      </c>
      <c r="S43" s="136">
        <v>2.6614583333333334E-2</v>
      </c>
      <c r="T43" s="132">
        <v>36.01</v>
      </c>
      <c r="U43" s="115"/>
      <c r="V43" s="97"/>
    </row>
    <row r="44" spans="1:22" ht="27" customHeight="1" x14ac:dyDescent="0.2">
      <c r="A44" s="108">
        <v>22</v>
      </c>
      <c r="B44" s="109">
        <v>109</v>
      </c>
      <c r="C44" s="110" t="s">
        <v>85</v>
      </c>
      <c r="D44" s="111" t="s">
        <v>158</v>
      </c>
      <c r="E44" s="109">
        <v>2004</v>
      </c>
      <c r="F44" s="110" t="s">
        <v>199</v>
      </c>
      <c r="G44" s="128" t="s">
        <v>135</v>
      </c>
      <c r="H44" s="112">
        <v>2.7780092592592592E-2</v>
      </c>
      <c r="I44" s="109">
        <v>50</v>
      </c>
      <c r="J44" s="139">
        <v>0.13119212962962964</v>
      </c>
      <c r="K44" s="109">
        <v>21</v>
      </c>
      <c r="L44" s="136">
        <v>0.14707175925925928</v>
      </c>
      <c r="M44" s="109">
        <v>28</v>
      </c>
      <c r="N44" s="136">
        <v>0.12593750000000001</v>
      </c>
      <c r="O44" s="109">
        <v>17</v>
      </c>
      <c r="P44" s="136">
        <v>0.15034722222222222</v>
      </c>
      <c r="Q44" s="109">
        <v>22</v>
      </c>
      <c r="R44" s="136">
        <v>0.58232638888888888</v>
      </c>
      <c r="S44" s="136">
        <v>2.9238425925925928E-2</v>
      </c>
      <c r="T44" s="132">
        <v>35.847000000000001</v>
      </c>
      <c r="U44" s="115"/>
      <c r="V44" s="97"/>
    </row>
    <row r="45" spans="1:22" ht="27" customHeight="1" x14ac:dyDescent="0.2">
      <c r="A45" s="108">
        <v>23</v>
      </c>
      <c r="B45" s="109">
        <v>79</v>
      </c>
      <c r="C45" s="110" t="s">
        <v>86</v>
      </c>
      <c r="D45" s="111" t="s">
        <v>159</v>
      </c>
      <c r="E45" s="109">
        <v>2004</v>
      </c>
      <c r="F45" s="110" t="s">
        <v>31</v>
      </c>
      <c r="G45" s="110" t="s">
        <v>84</v>
      </c>
      <c r="H45" s="112">
        <v>2.5150462962962961E-2</v>
      </c>
      <c r="I45" s="109">
        <v>25</v>
      </c>
      <c r="J45" s="139">
        <v>0.13196759259259258</v>
      </c>
      <c r="K45" s="109">
        <v>38</v>
      </c>
      <c r="L45" s="136">
        <v>0.14943287037037037</v>
      </c>
      <c r="M45" s="109">
        <v>33</v>
      </c>
      <c r="N45" s="136">
        <v>0.12593750000000001</v>
      </c>
      <c r="O45" s="109">
        <v>22</v>
      </c>
      <c r="P45" s="136">
        <v>0.15228009259259259</v>
      </c>
      <c r="Q45" s="109">
        <v>23</v>
      </c>
      <c r="R45" s="136">
        <v>0.58476851851851852</v>
      </c>
      <c r="S45" s="136">
        <v>3.1678240740740743E-2</v>
      </c>
      <c r="T45" s="132">
        <v>35.698</v>
      </c>
      <c r="U45" s="115"/>
      <c r="V45" s="97"/>
    </row>
    <row r="46" spans="1:22" ht="27" customHeight="1" x14ac:dyDescent="0.2">
      <c r="A46" s="108">
        <v>24</v>
      </c>
      <c r="B46" s="109">
        <v>110</v>
      </c>
      <c r="C46" s="110" t="s">
        <v>87</v>
      </c>
      <c r="D46" s="111" t="s">
        <v>160</v>
      </c>
      <c r="E46" s="109">
        <v>2003</v>
      </c>
      <c r="F46" s="110" t="s">
        <v>31</v>
      </c>
      <c r="G46" s="110" t="s">
        <v>88</v>
      </c>
      <c r="H46" s="112">
        <v>2.6230324074074076E-2</v>
      </c>
      <c r="I46" s="109">
        <v>41</v>
      </c>
      <c r="J46" s="139">
        <v>0.13271990740740741</v>
      </c>
      <c r="K46" s="109">
        <v>39</v>
      </c>
      <c r="L46" s="136">
        <v>0.14520833333333333</v>
      </c>
      <c r="M46" s="109">
        <v>25</v>
      </c>
      <c r="N46" s="136">
        <v>0.12593750000000001</v>
      </c>
      <c r="O46" s="109">
        <v>25</v>
      </c>
      <c r="P46" s="136">
        <v>0.15557870370370372</v>
      </c>
      <c r="Q46" s="109">
        <v>25</v>
      </c>
      <c r="R46" s="136">
        <v>0.58567129629629633</v>
      </c>
      <c r="S46" s="136">
        <v>3.258449074074074E-2</v>
      </c>
      <c r="T46" s="132">
        <v>35.643000000000001</v>
      </c>
      <c r="U46" s="115"/>
      <c r="V46" s="97"/>
    </row>
    <row r="47" spans="1:22" ht="27" customHeight="1" x14ac:dyDescent="0.2">
      <c r="A47" s="108">
        <v>25</v>
      </c>
      <c r="B47" s="109">
        <v>52</v>
      </c>
      <c r="C47" s="110" t="s">
        <v>89</v>
      </c>
      <c r="D47" s="111" t="s">
        <v>161</v>
      </c>
      <c r="E47" s="109">
        <v>2004</v>
      </c>
      <c r="F47" s="110" t="s">
        <v>31</v>
      </c>
      <c r="G47" s="110" t="s">
        <v>132</v>
      </c>
      <c r="H47" s="112">
        <v>2.6971064814814812E-2</v>
      </c>
      <c r="I47" s="109">
        <v>49</v>
      </c>
      <c r="J47" s="139">
        <v>0.13134259259259259</v>
      </c>
      <c r="K47" s="109">
        <v>30</v>
      </c>
      <c r="L47" s="136">
        <v>0.18746527777777777</v>
      </c>
      <c r="M47" s="109">
        <v>51</v>
      </c>
      <c r="N47" s="136">
        <v>0.12593750000000001</v>
      </c>
      <c r="O47" s="109">
        <v>20</v>
      </c>
      <c r="P47" s="136">
        <v>0.15416666666666667</v>
      </c>
      <c r="Q47" s="109">
        <v>24</v>
      </c>
      <c r="R47" s="136">
        <v>0.62587962962962962</v>
      </c>
      <c r="S47" s="136">
        <v>7.2792824074074072E-2</v>
      </c>
      <c r="T47" s="132">
        <v>33.353000000000002</v>
      </c>
      <c r="U47" s="115"/>
      <c r="V47" s="97"/>
    </row>
    <row r="48" spans="1:22" ht="27" customHeight="1" x14ac:dyDescent="0.2">
      <c r="A48" s="116" t="s">
        <v>162</v>
      </c>
      <c r="B48" s="109">
        <v>56</v>
      </c>
      <c r="C48" s="110" t="s">
        <v>90</v>
      </c>
      <c r="D48" s="111" t="s">
        <v>163</v>
      </c>
      <c r="E48" s="109">
        <v>2004</v>
      </c>
      <c r="F48" s="110" t="s">
        <v>31</v>
      </c>
      <c r="G48" s="110" t="s">
        <v>132</v>
      </c>
      <c r="H48" s="112">
        <v>2.5888888888888892E-2</v>
      </c>
      <c r="I48" s="109">
        <v>36</v>
      </c>
      <c r="J48" s="139">
        <v>0.14168981481481482</v>
      </c>
      <c r="K48" s="109">
        <v>50</v>
      </c>
      <c r="L48" s="136">
        <v>0.15151620370370369</v>
      </c>
      <c r="M48" s="109">
        <v>35</v>
      </c>
      <c r="N48" s="136">
        <v>0.12593750000000001</v>
      </c>
      <c r="O48" s="109">
        <v>38</v>
      </c>
      <c r="P48" s="137"/>
      <c r="Q48" s="110"/>
      <c r="R48" s="137"/>
      <c r="S48" s="137"/>
      <c r="T48" s="133"/>
      <c r="U48" s="115"/>
      <c r="V48" s="97"/>
    </row>
    <row r="49" spans="1:22" ht="27" customHeight="1" x14ac:dyDescent="0.2">
      <c r="A49" s="116" t="s">
        <v>162</v>
      </c>
      <c r="B49" s="109">
        <v>58</v>
      </c>
      <c r="C49" s="110" t="s">
        <v>91</v>
      </c>
      <c r="D49" s="111" t="s">
        <v>164</v>
      </c>
      <c r="E49" s="109">
        <v>2003</v>
      </c>
      <c r="F49" s="110" t="s">
        <v>31</v>
      </c>
      <c r="G49" s="110" t="s">
        <v>46</v>
      </c>
      <c r="H49" s="112">
        <v>2.6885416666666672E-2</v>
      </c>
      <c r="I49" s="109">
        <v>48</v>
      </c>
      <c r="J49" s="139">
        <v>0.13739583333333333</v>
      </c>
      <c r="K49" s="109">
        <v>42</v>
      </c>
      <c r="L49" s="136">
        <v>0.14833333333333334</v>
      </c>
      <c r="M49" s="109">
        <v>31</v>
      </c>
      <c r="N49" s="136">
        <v>0.12593750000000001</v>
      </c>
      <c r="O49" s="109">
        <v>14</v>
      </c>
      <c r="P49" s="137"/>
      <c r="Q49" s="110"/>
      <c r="R49" s="137"/>
      <c r="S49" s="137"/>
      <c r="T49" s="133"/>
      <c r="U49" s="115"/>
      <c r="V49" s="97"/>
    </row>
    <row r="50" spans="1:22" ht="27" customHeight="1" x14ac:dyDescent="0.2">
      <c r="A50" s="116" t="s">
        <v>162</v>
      </c>
      <c r="B50" s="109">
        <v>59</v>
      </c>
      <c r="C50" s="110" t="s">
        <v>92</v>
      </c>
      <c r="D50" s="111" t="s">
        <v>165</v>
      </c>
      <c r="E50" s="109">
        <v>2004</v>
      </c>
      <c r="F50" s="110" t="s">
        <v>31</v>
      </c>
      <c r="G50" s="110" t="s">
        <v>46</v>
      </c>
      <c r="H50" s="112">
        <v>2.4644675925925928E-2</v>
      </c>
      <c r="I50" s="109">
        <v>13</v>
      </c>
      <c r="J50" s="139">
        <v>0.13111111111111109</v>
      </c>
      <c r="K50" s="109">
        <v>19</v>
      </c>
      <c r="L50" s="136">
        <v>0.14440972222222223</v>
      </c>
      <c r="M50" s="109">
        <v>21</v>
      </c>
      <c r="N50" s="136">
        <v>0.12593750000000001</v>
      </c>
      <c r="O50" s="109">
        <v>23</v>
      </c>
      <c r="P50" s="137"/>
      <c r="Q50" s="110"/>
      <c r="R50" s="137"/>
      <c r="S50" s="137"/>
      <c r="T50" s="133"/>
      <c r="U50" s="115"/>
      <c r="V50" s="97"/>
    </row>
    <row r="51" spans="1:22" ht="27" customHeight="1" x14ac:dyDescent="0.2">
      <c r="A51" s="116" t="s">
        <v>162</v>
      </c>
      <c r="B51" s="109">
        <v>61</v>
      </c>
      <c r="C51" s="110" t="s">
        <v>93</v>
      </c>
      <c r="D51" s="111" t="s">
        <v>166</v>
      </c>
      <c r="E51" s="109">
        <v>2003</v>
      </c>
      <c r="F51" s="110" t="s">
        <v>31</v>
      </c>
      <c r="G51" s="110" t="s">
        <v>81</v>
      </c>
      <c r="H51" s="112">
        <v>2.5241898148148149E-2</v>
      </c>
      <c r="I51" s="109">
        <v>28</v>
      </c>
      <c r="J51" s="139">
        <v>0.13160879629629629</v>
      </c>
      <c r="K51" s="109">
        <v>34</v>
      </c>
      <c r="L51" s="136">
        <v>0.14530092592592592</v>
      </c>
      <c r="M51" s="109">
        <v>26</v>
      </c>
      <c r="N51" s="136">
        <v>0.12593750000000001</v>
      </c>
      <c r="O51" s="109">
        <v>39</v>
      </c>
      <c r="P51" s="137"/>
      <c r="Q51" s="110"/>
      <c r="R51" s="137"/>
      <c r="S51" s="137"/>
      <c r="T51" s="133"/>
      <c r="U51" s="115"/>
      <c r="V51" s="97"/>
    </row>
    <row r="52" spans="1:22" ht="27" customHeight="1" x14ac:dyDescent="0.2">
      <c r="A52" s="116" t="s">
        <v>162</v>
      </c>
      <c r="B52" s="109">
        <v>62</v>
      </c>
      <c r="C52" s="110" t="s">
        <v>94</v>
      </c>
      <c r="D52" s="111" t="s">
        <v>167</v>
      </c>
      <c r="E52" s="109">
        <v>2003</v>
      </c>
      <c r="F52" s="110" t="s">
        <v>31</v>
      </c>
      <c r="G52" s="110" t="s">
        <v>81</v>
      </c>
      <c r="H52" s="112">
        <v>2.4359953703703707E-2</v>
      </c>
      <c r="I52" s="109">
        <v>9</v>
      </c>
      <c r="J52" s="139">
        <v>0.13125000000000001</v>
      </c>
      <c r="K52" s="109">
        <v>24</v>
      </c>
      <c r="L52" s="136">
        <v>0.12631944444444446</v>
      </c>
      <c r="M52" s="109">
        <v>7</v>
      </c>
      <c r="N52" s="136">
        <v>0.12593750000000001</v>
      </c>
      <c r="O52" s="109">
        <v>4</v>
      </c>
      <c r="P52" s="137"/>
      <c r="Q52" s="110"/>
      <c r="R52" s="137"/>
      <c r="S52" s="137"/>
      <c r="T52" s="133"/>
      <c r="U52" s="115"/>
      <c r="V52" s="97"/>
    </row>
    <row r="53" spans="1:22" ht="27" customHeight="1" x14ac:dyDescent="0.2">
      <c r="A53" s="116" t="s">
        <v>162</v>
      </c>
      <c r="B53" s="109">
        <v>63</v>
      </c>
      <c r="C53" s="110" t="s">
        <v>95</v>
      </c>
      <c r="D53" s="111" t="s">
        <v>168</v>
      </c>
      <c r="E53" s="109">
        <v>2003</v>
      </c>
      <c r="F53" s="110" t="s">
        <v>31</v>
      </c>
      <c r="G53" s="110" t="s">
        <v>81</v>
      </c>
      <c r="H53" s="112">
        <v>3.5806712962962964E-2</v>
      </c>
      <c r="I53" s="109">
        <v>56</v>
      </c>
      <c r="J53" s="139">
        <v>0.13988425925925926</v>
      </c>
      <c r="K53" s="109">
        <v>49</v>
      </c>
      <c r="L53" s="136">
        <v>0.17050925925925928</v>
      </c>
      <c r="M53" s="109">
        <v>48</v>
      </c>
      <c r="N53" s="136">
        <v>0.12850694444444444</v>
      </c>
      <c r="O53" s="109">
        <v>46</v>
      </c>
      <c r="P53" s="137"/>
      <c r="Q53" s="110"/>
      <c r="R53" s="137"/>
      <c r="S53" s="137"/>
      <c r="T53" s="133"/>
      <c r="U53" s="115"/>
      <c r="V53" s="97"/>
    </row>
    <row r="54" spans="1:22" ht="27" customHeight="1" x14ac:dyDescent="0.2">
      <c r="A54" s="116" t="s">
        <v>162</v>
      </c>
      <c r="B54" s="109">
        <v>65</v>
      </c>
      <c r="C54" s="110" t="s">
        <v>96</v>
      </c>
      <c r="D54" s="111" t="s">
        <v>169</v>
      </c>
      <c r="E54" s="109">
        <v>2004</v>
      </c>
      <c r="F54" s="110" t="s">
        <v>31</v>
      </c>
      <c r="G54" s="110" t="s">
        <v>81</v>
      </c>
      <c r="H54" s="112">
        <v>2.6199074074074073E-2</v>
      </c>
      <c r="I54" s="109">
        <v>40</v>
      </c>
      <c r="J54" s="139">
        <v>0.13942129629629629</v>
      </c>
      <c r="K54" s="109">
        <v>47</v>
      </c>
      <c r="L54" s="136">
        <v>0.16403935185185184</v>
      </c>
      <c r="M54" s="109">
        <v>47</v>
      </c>
      <c r="N54" s="136">
        <v>0.12593750000000001</v>
      </c>
      <c r="O54" s="109">
        <v>30</v>
      </c>
      <c r="P54" s="137"/>
      <c r="Q54" s="110"/>
      <c r="R54" s="137"/>
      <c r="S54" s="137"/>
      <c r="T54" s="133"/>
      <c r="U54" s="115"/>
      <c r="V54" s="97"/>
    </row>
    <row r="55" spans="1:22" ht="27" customHeight="1" x14ac:dyDescent="0.2">
      <c r="A55" s="116" t="s">
        <v>162</v>
      </c>
      <c r="B55" s="109">
        <v>68</v>
      </c>
      <c r="C55" s="110" t="s">
        <v>97</v>
      </c>
      <c r="D55" s="111" t="s">
        <v>170</v>
      </c>
      <c r="E55" s="109">
        <v>2003</v>
      </c>
      <c r="F55" s="110" t="s">
        <v>31</v>
      </c>
      <c r="G55" s="110" t="s">
        <v>81</v>
      </c>
      <c r="H55" s="112">
        <v>2.8736111111111115E-2</v>
      </c>
      <c r="I55" s="109">
        <v>53</v>
      </c>
      <c r="J55" s="139">
        <v>0.13776620370370371</v>
      </c>
      <c r="K55" s="109">
        <v>46</v>
      </c>
      <c r="L55" s="136">
        <v>0.15925925925925927</v>
      </c>
      <c r="M55" s="109">
        <v>37</v>
      </c>
      <c r="N55" s="136">
        <v>0.12593750000000001</v>
      </c>
      <c r="O55" s="109">
        <v>37</v>
      </c>
      <c r="P55" s="137"/>
      <c r="Q55" s="110"/>
      <c r="R55" s="137"/>
      <c r="S55" s="137"/>
      <c r="T55" s="133"/>
      <c r="U55" s="115"/>
      <c r="V55" s="97"/>
    </row>
    <row r="56" spans="1:22" ht="27" customHeight="1" x14ac:dyDescent="0.2">
      <c r="A56" s="116" t="s">
        <v>162</v>
      </c>
      <c r="B56" s="109">
        <v>76</v>
      </c>
      <c r="C56" s="110" t="s">
        <v>98</v>
      </c>
      <c r="D56" s="111" t="s">
        <v>171</v>
      </c>
      <c r="E56" s="109">
        <v>2004</v>
      </c>
      <c r="F56" s="110" t="s">
        <v>31</v>
      </c>
      <c r="G56" s="110" t="s">
        <v>84</v>
      </c>
      <c r="H56" s="112">
        <v>2.6628472222222224E-2</v>
      </c>
      <c r="I56" s="109">
        <v>45</v>
      </c>
      <c r="J56" s="139">
        <v>0.14168981481481482</v>
      </c>
      <c r="K56" s="109">
        <v>51</v>
      </c>
      <c r="L56" s="136">
        <v>0.16340277777777779</v>
      </c>
      <c r="M56" s="109">
        <v>46</v>
      </c>
      <c r="N56" s="136">
        <v>0.12593750000000001</v>
      </c>
      <c r="O56" s="109">
        <v>43</v>
      </c>
      <c r="P56" s="117"/>
      <c r="Q56" s="110"/>
      <c r="R56" s="137"/>
      <c r="S56" s="137"/>
      <c r="T56" s="133"/>
      <c r="U56" s="115"/>
      <c r="V56" s="97"/>
    </row>
    <row r="57" spans="1:22" ht="27" customHeight="1" x14ac:dyDescent="0.2">
      <c r="A57" s="116" t="s">
        <v>162</v>
      </c>
      <c r="B57" s="109">
        <v>83</v>
      </c>
      <c r="C57" s="110" t="s">
        <v>99</v>
      </c>
      <c r="D57" s="111" t="s">
        <v>172</v>
      </c>
      <c r="E57" s="109">
        <v>2003</v>
      </c>
      <c r="F57" s="110" t="s">
        <v>31</v>
      </c>
      <c r="G57" s="110" t="s">
        <v>100</v>
      </c>
      <c r="H57" s="112">
        <v>2.6848379629629632E-2</v>
      </c>
      <c r="I57" s="109">
        <v>47</v>
      </c>
      <c r="J57" s="139">
        <v>0.13600694444444444</v>
      </c>
      <c r="K57" s="109">
        <v>41</v>
      </c>
      <c r="L57" s="136">
        <v>0.18423611111111113</v>
      </c>
      <c r="M57" s="109">
        <v>49</v>
      </c>
      <c r="N57" s="136">
        <v>0.12593750000000001</v>
      </c>
      <c r="O57" s="109">
        <v>42</v>
      </c>
      <c r="P57" s="117"/>
      <c r="Q57" s="110"/>
      <c r="R57" s="137"/>
      <c r="S57" s="137"/>
      <c r="T57" s="133"/>
      <c r="U57" s="115"/>
      <c r="V57" s="97"/>
    </row>
    <row r="58" spans="1:22" ht="27" customHeight="1" x14ac:dyDescent="0.2">
      <c r="A58" s="116" t="s">
        <v>162</v>
      </c>
      <c r="B58" s="109">
        <v>84</v>
      </c>
      <c r="C58" s="110" t="s">
        <v>101</v>
      </c>
      <c r="D58" s="111" t="s">
        <v>173</v>
      </c>
      <c r="E58" s="109">
        <v>2003</v>
      </c>
      <c r="F58" s="110" t="s">
        <v>31</v>
      </c>
      <c r="G58" s="110" t="s">
        <v>100</v>
      </c>
      <c r="H58" s="112">
        <v>2.4687499999999998E-2</v>
      </c>
      <c r="I58" s="109">
        <v>15</v>
      </c>
      <c r="J58" s="139">
        <v>0.13098379629629628</v>
      </c>
      <c r="K58" s="109">
        <v>10</v>
      </c>
      <c r="L58" s="136">
        <v>0.16024305555555554</v>
      </c>
      <c r="M58" s="109">
        <v>40</v>
      </c>
      <c r="N58" s="136">
        <v>0.12593750000000001</v>
      </c>
      <c r="O58" s="109">
        <v>28</v>
      </c>
      <c r="P58" s="117"/>
      <c r="Q58" s="110"/>
      <c r="R58" s="137"/>
      <c r="S58" s="137"/>
      <c r="T58" s="133"/>
      <c r="U58" s="115"/>
      <c r="V58" s="97"/>
    </row>
    <row r="59" spans="1:22" ht="27" customHeight="1" x14ac:dyDescent="0.2">
      <c r="A59" s="116" t="s">
        <v>162</v>
      </c>
      <c r="B59" s="109">
        <v>85</v>
      </c>
      <c r="C59" s="110" t="s">
        <v>102</v>
      </c>
      <c r="D59" s="111" t="s">
        <v>174</v>
      </c>
      <c r="E59" s="109">
        <v>2003</v>
      </c>
      <c r="F59" s="110" t="s">
        <v>31</v>
      </c>
      <c r="G59" s="110" t="s">
        <v>100</v>
      </c>
      <c r="H59" s="112">
        <v>2.6285879629629628E-2</v>
      </c>
      <c r="I59" s="109">
        <v>42</v>
      </c>
      <c r="J59" s="139">
        <v>0.15174768518518519</v>
      </c>
      <c r="K59" s="109">
        <v>52</v>
      </c>
      <c r="L59" s="136">
        <v>0.16305555555555554</v>
      </c>
      <c r="M59" s="109">
        <v>45</v>
      </c>
      <c r="N59" s="136">
        <v>0.12593750000000001</v>
      </c>
      <c r="O59" s="109">
        <v>40</v>
      </c>
      <c r="P59" s="117"/>
      <c r="Q59" s="110"/>
      <c r="R59" s="137"/>
      <c r="S59" s="137"/>
      <c r="T59" s="133"/>
      <c r="U59" s="115"/>
      <c r="V59" s="97"/>
    </row>
    <row r="60" spans="1:22" ht="27" customHeight="1" x14ac:dyDescent="0.2">
      <c r="A60" s="116" t="s">
        <v>162</v>
      </c>
      <c r="B60" s="109">
        <v>87</v>
      </c>
      <c r="C60" s="110" t="s">
        <v>103</v>
      </c>
      <c r="D60" s="111" t="s">
        <v>175</v>
      </c>
      <c r="E60" s="109">
        <v>2004</v>
      </c>
      <c r="F60" s="110" t="s">
        <v>31</v>
      </c>
      <c r="G60" s="110" t="s">
        <v>100</v>
      </c>
      <c r="H60" s="112">
        <v>2.5900462962962962E-2</v>
      </c>
      <c r="I60" s="109">
        <v>37</v>
      </c>
      <c r="J60" s="139">
        <v>0.13131944444444446</v>
      </c>
      <c r="K60" s="109">
        <v>28</v>
      </c>
      <c r="L60" s="136">
        <v>0.16256944444444446</v>
      </c>
      <c r="M60" s="109">
        <v>44</v>
      </c>
      <c r="N60" s="136">
        <v>0.12593750000000001</v>
      </c>
      <c r="O60" s="109">
        <v>29</v>
      </c>
      <c r="P60" s="117"/>
      <c r="Q60" s="110"/>
      <c r="R60" s="137"/>
      <c r="S60" s="137"/>
      <c r="T60" s="133"/>
      <c r="U60" s="115"/>
      <c r="V60" s="97"/>
    </row>
    <row r="61" spans="1:22" ht="27" customHeight="1" x14ac:dyDescent="0.2">
      <c r="A61" s="116" t="s">
        <v>162</v>
      </c>
      <c r="B61" s="109">
        <v>88</v>
      </c>
      <c r="C61" s="110" t="s">
        <v>104</v>
      </c>
      <c r="D61" s="111" t="s">
        <v>176</v>
      </c>
      <c r="E61" s="109">
        <v>2004</v>
      </c>
      <c r="F61" s="110" t="s">
        <v>31</v>
      </c>
      <c r="G61" s="110" t="s">
        <v>100</v>
      </c>
      <c r="H61" s="112">
        <v>2.4929398148148148E-2</v>
      </c>
      <c r="I61" s="109">
        <v>20</v>
      </c>
      <c r="J61" s="139">
        <v>0.13105324074074073</v>
      </c>
      <c r="K61" s="109">
        <v>15</v>
      </c>
      <c r="L61" s="136">
        <v>0.14744212962962963</v>
      </c>
      <c r="M61" s="109">
        <v>29</v>
      </c>
      <c r="N61" s="136">
        <v>0.12593750000000001</v>
      </c>
      <c r="O61" s="109">
        <v>13</v>
      </c>
      <c r="P61" s="117"/>
      <c r="Q61" s="110"/>
      <c r="R61" s="137"/>
      <c r="S61" s="137"/>
      <c r="T61" s="133"/>
      <c r="U61" s="115"/>
      <c r="V61" s="97"/>
    </row>
    <row r="62" spans="1:22" ht="27" customHeight="1" x14ac:dyDescent="0.2">
      <c r="A62" s="116" t="s">
        <v>162</v>
      </c>
      <c r="B62" s="109">
        <v>89</v>
      </c>
      <c r="C62" s="110" t="s">
        <v>105</v>
      </c>
      <c r="D62" s="111" t="s">
        <v>177</v>
      </c>
      <c r="E62" s="109">
        <v>2004</v>
      </c>
      <c r="F62" s="110" t="s">
        <v>31</v>
      </c>
      <c r="G62" s="110" t="s">
        <v>100</v>
      </c>
      <c r="H62" s="112">
        <v>2.9188657407407406E-2</v>
      </c>
      <c r="I62" s="109">
        <v>55</v>
      </c>
      <c r="J62" s="139">
        <v>0.13988425925925926</v>
      </c>
      <c r="K62" s="109">
        <v>48</v>
      </c>
      <c r="L62" s="136">
        <v>0.18423611111111113</v>
      </c>
      <c r="M62" s="109">
        <v>50</v>
      </c>
      <c r="N62" s="136">
        <v>0.12593750000000001</v>
      </c>
      <c r="O62" s="109">
        <v>16</v>
      </c>
      <c r="P62" s="117"/>
      <c r="Q62" s="110"/>
      <c r="R62" s="137"/>
      <c r="S62" s="137"/>
      <c r="T62" s="133"/>
      <c r="U62" s="115"/>
      <c r="V62" s="97"/>
    </row>
    <row r="63" spans="1:22" ht="27" customHeight="1" x14ac:dyDescent="0.2">
      <c r="A63" s="116" t="s">
        <v>162</v>
      </c>
      <c r="B63" s="109">
        <v>95</v>
      </c>
      <c r="C63" s="110" t="s">
        <v>106</v>
      </c>
      <c r="D63" s="111" t="s">
        <v>178</v>
      </c>
      <c r="E63" s="109">
        <v>2004</v>
      </c>
      <c r="F63" s="110" t="s">
        <v>34</v>
      </c>
      <c r="G63" s="110" t="s">
        <v>107</v>
      </c>
      <c r="H63" s="112">
        <v>2.5695601851851851E-2</v>
      </c>
      <c r="I63" s="109">
        <v>34</v>
      </c>
      <c r="J63" s="139">
        <v>0.13774305555555555</v>
      </c>
      <c r="K63" s="109">
        <v>45</v>
      </c>
      <c r="L63" s="136">
        <v>0.16038194444444445</v>
      </c>
      <c r="M63" s="109">
        <v>42</v>
      </c>
      <c r="N63" s="136">
        <v>0.12593750000000001</v>
      </c>
      <c r="O63" s="109">
        <v>44</v>
      </c>
      <c r="P63" s="117"/>
      <c r="Q63" s="110"/>
      <c r="R63" s="137"/>
      <c r="S63" s="137"/>
      <c r="T63" s="133"/>
      <c r="U63" s="115"/>
      <c r="V63" s="97"/>
    </row>
    <row r="64" spans="1:22" ht="27" customHeight="1" x14ac:dyDescent="0.2">
      <c r="A64" s="116" t="s">
        <v>162</v>
      </c>
      <c r="B64" s="109">
        <v>98</v>
      </c>
      <c r="C64" s="110" t="s">
        <v>108</v>
      </c>
      <c r="D64" s="111" t="s">
        <v>179</v>
      </c>
      <c r="E64" s="109">
        <v>2003</v>
      </c>
      <c r="F64" s="110" t="s">
        <v>31</v>
      </c>
      <c r="G64" s="110" t="s">
        <v>109</v>
      </c>
      <c r="H64" s="112">
        <v>2.5966435185185183E-2</v>
      </c>
      <c r="I64" s="109">
        <v>38</v>
      </c>
      <c r="J64" s="139">
        <v>0.13600694444444444</v>
      </c>
      <c r="K64" s="109">
        <v>40</v>
      </c>
      <c r="L64" s="136">
        <v>0.1612962962962963</v>
      </c>
      <c r="M64" s="109">
        <v>43</v>
      </c>
      <c r="N64" s="136">
        <v>0.12593750000000001</v>
      </c>
      <c r="O64" s="109">
        <v>19</v>
      </c>
      <c r="P64" s="117"/>
      <c r="Q64" s="110"/>
      <c r="R64" s="137"/>
      <c r="S64" s="137"/>
      <c r="T64" s="133"/>
      <c r="U64" s="115"/>
      <c r="V64" s="97"/>
    </row>
    <row r="65" spans="1:22" ht="27" customHeight="1" x14ac:dyDescent="0.2">
      <c r="A65" s="116" t="s">
        <v>162</v>
      </c>
      <c r="B65" s="109">
        <v>100</v>
      </c>
      <c r="C65" s="110" t="s">
        <v>110</v>
      </c>
      <c r="D65" s="111" t="s">
        <v>180</v>
      </c>
      <c r="E65" s="109">
        <v>2004</v>
      </c>
      <c r="F65" s="110" t="s">
        <v>31</v>
      </c>
      <c r="G65" s="110" t="s">
        <v>109</v>
      </c>
      <c r="H65" s="112">
        <v>2.4584490740740737E-2</v>
      </c>
      <c r="I65" s="109">
        <v>11</v>
      </c>
      <c r="J65" s="139">
        <v>0.13101851851851851</v>
      </c>
      <c r="K65" s="109">
        <v>12</v>
      </c>
      <c r="L65" s="136">
        <v>0.14832175925925925</v>
      </c>
      <c r="M65" s="109">
        <v>30</v>
      </c>
      <c r="N65" s="136">
        <v>0.12593750000000001</v>
      </c>
      <c r="O65" s="109">
        <v>10</v>
      </c>
      <c r="P65" s="117"/>
      <c r="Q65" s="110"/>
      <c r="R65" s="137"/>
      <c r="S65" s="137"/>
      <c r="T65" s="133"/>
      <c r="U65" s="115"/>
      <c r="V65" s="97"/>
    </row>
    <row r="66" spans="1:22" ht="27" customHeight="1" x14ac:dyDescent="0.2">
      <c r="A66" s="116" t="s">
        <v>162</v>
      </c>
      <c r="B66" s="109">
        <v>90</v>
      </c>
      <c r="C66" s="110" t="s">
        <v>111</v>
      </c>
      <c r="D66" s="111" t="s">
        <v>181</v>
      </c>
      <c r="E66" s="109">
        <v>2003</v>
      </c>
      <c r="F66" s="110" t="s">
        <v>31</v>
      </c>
      <c r="G66" s="110" t="s">
        <v>107</v>
      </c>
      <c r="H66" s="112">
        <v>2.5276620370370369E-2</v>
      </c>
      <c r="I66" s="109">
        <v>31</v>
      </c>
      <c r="J66" s="139">
        <v>0.13166666666666668</v>
      </c>
      <c r="K66" s="109">
        <v>35</v>
      </c>
      <c r="L66" s="136">
        <v>0.15927083333333333</v>
      </c>
      <c r="M66" s="109">
        <v>38</v>
      </c>
      <c r="N66" s="136">
        <v>0.12593750000000001</v>
      </c>
      <c r="O66" s="109">
        <v>45</v>
      </c>
      <c r="P66" s="117"/>
      <c r="Q66" s="110"/>
      <c r="R66" s="137"/>
      <c r="S66" s="137"/>
      <c r="T66" s="133"/>
      <c r="U66" s="115"/>
      <c r="V66" s="97"/>
    </row>
    <row r="67" spans="1:22" ht="27" customHeight="1" x14ac:dyDescent="0.2">
      <c r="A67" s="116" t="s">
        <v>162</v>
      </c>
      <c r="B67" s="109">
        <v>105</v>
      </c>
      <c r="C67" s="110" t="s">
        <v>112</v>
      </c>
      <c r="D67" s="111" t="s">
        <v>182</v>
      </c>
      <c r="E67" s="109">
        <v>2003</v>
      </c>
      <c r="F67" s="110" t="s">
        <v>31</v>
      </c>
      <c r="G67" s="110" t="s">
        <v>113</v>
      </c>
      <c r="H67" s="112">
        <v>2.6840277777777779E-2</v>
      </c>
      <c r="I67" s="109">
        <v>46</v>
      </c>
      <c r="J67" s="139">
        <v>0.13098379629629628</v>
      </c>
      <c r="K67" s="109">
        <v>11</v>
      </c>
      <c r="L67" s="136">
        <v>0.13652777777777778</v>
      </c>
      <c r="M67" s="109">
        <v>17</v>
      </c>
      <c r="N67" s="136">
        <v>0.12589120370370369</v>
      </c>
      <c r="O67" s="109">
        <v>3</v>
      </c>
      <c r="P67" s="117"/>
      <c r="Q67" s="110"/>
      <c r="R67" s="137"/>
      <c r="S67" s="137"/>
      <c r="T67" s="133"/>
      <c r="U67" s="115"/>
      <c r="V67" s="97"/>
    </row>
    <row r="68" spans="1:22" ht="27" customHeight="1" x14ac:dyDescent="0.2">
      <c r="A68" s="116" t="s">
        <v>162</v>
      </c>
      <c r="B68" s="109">
        <v>107</v>
      </c>
      <c r="C68" s="110" t="s">
        <v>114</v>
      </c>
      <c r="D68" s="111" t="s">
        <v>183</v>
      </c>
      <c r="E68" s="109">
        <v>2003</v>
      </c>
      <c r="F68" s="110" t="s">
        <v>31</v>
      </c>
      <c r="G68" s="129" t="s">
        <v>136</v>
      </c>
      <c r="H68" s="112">
        <v>2.5269675925925928E-2</v>
      </c>
      <c r="I68" s="109">
        <v>29</v>
      </c>
      <c r="J68" s="139">
        <v>0.13122685185185184</v>
      </c>
      <c r="K68" s="109">
        <v>22</v>
      </c>
      <c r="L68" s="136">
        <v>0.14534722222222221</v>
      </c>
      <c r="M68" s="109">
        <v>27</v>
      </c>
      <c r="N68" s="136">
        <v>0.12593750000000001</v>
      </c>
      <c r="O68" s="109">
        <v>41</v>
      </c>
      <c r="P68" s="117"/>
      <c r="Q68" s="110"/>
      <c r="R68" s="137"/>
      <c r="S68" s="137"/>
      <c r="T68" s="133"/>
      <c r="U68" s="115"/>
      <c r="V68" s="97"/>
    </row>
    <row r="69" spans="1:22" ht="27" customHeight="1" x14ac:dyDescent="0.2">
      <c r="A69" s="116" t="s">
        <v>162</v>
      </c>
      <c r="B69" s="109">
        <v>75</v>
      </c>
      <c r="C69" s="110" t="s">
        <v>115</v>
      </c>
      <c r="D69" s="111" t="s">
        <v>184</v>
      </c>
      <c r="E69" s="109">
        <v>2003</v>
      </c>
      <c r="F69" s="110" t="s">
        <v>31</v>
      </c>
      <c r="G69" s="110" t="s">
        <v>116</v>
      </c>
      <c r="H69" s="112">
        <v>2.6503472222222223E-2</v>
      </c>
      <c r="I69" s="109">
        <v>43</v>
      </c>
      <c r="J69" s="139">
        <v>0.13196759259259258</v>
      </c>
      <c r="K69" s="109">
        <v>37</v>
      </c>
      <c r="L69" s="136">
        <v>0.15197916666666667</v>
      </c>
      <c r="M69" s="109">
        <v>36</v>
      </c>
      <c r="N69" s="136"/>
      <c r="O69" s="110"/>
      <c r="P69" s="117"/>
      <c r="Q69" s="117"/>
      <c r="R69" s="117"/>
      <c r="S69" s="117"/>
      <c r="T69" s="133"/>
      <c r="U69" s="115"/>
      <c r="V69" s="97"/>
    </row>
    <row r="70" spans="1:22" ht="27" customHeight="1" x14ac:dyDescent="0.2">
      <c r="A70" s="116" t="s">
        <v>162</v>
      </c>
      <c r="B70" s="109">
        <v>77</v>
      </c>
      <c r="C70" s="110" t="s">
        <v>117</v>
      </c>
      <c r="D70" s="111" t="s">
        <v>185</v>
      </c>
      <c r="E70" s="109">
        <v>2003</v>
      </c>
      <c r="F70" s="110" t="s">
        <v>31</v>
      </c>
      <c r="G70" s="110" t="s">
        <v>84</v>
      </c>
      <c r="H70" s="112">
        <v>2.427546296296296E-2</v>
      </c>
      <c r="I70" s="109">
        <v>7</v>
      </c>
      <c r="J70" s="139">
        <v>0.13094907407407408</v>
      </c>
      <c r="K70" s="109">
        <v>5</v>
      </c>
      <c r="L70" s="136">
        <v>0.13445601851851852</v>
      </c>
      <c r="M70" s="109">
        <v>15</v>
      </c>
      <c r="N70" s="136"/>
      <c r="O70" s="110"/>
      <c r="P70" s="117"/>
      <c r="Q70" s="117"/>
      <c r="R70" s="117"/>
      <c r="S70" s="117"/>
      <c r="T70" s="133"/>
      <c r="U70" s="115"/>
      <c r="V70" s="97"/>
    </row>
    <row r="71" spans="1:22" ht="27" customHeight="1" x14ac:dyDescent="0.2">
      <c r="A71" s="116" t="s">
        <v>162</v>
      </c>
      <c r="B71" s="109">
        <v>81</v>
      </c>
      <c r="C71" s="110" t="s">
        <v>118</v>
      </c>
      <c r="D71" s="111" t="s">
        <v>186</v>
      </c>
      <c r="E71" s="109">
        <v>2003</v>
      </c>
      <c r="F71" s="110" t="s">
        <v>31</v>
      </c>
      <c r="G71" s="110" t="s">
        <v>84</v>
      </c>
      <c r="H71" s="112">
        <v>2.4762731481481479E-2</v>
      </c>
      <c r="I71" s="109">
        <v>16</v>
      </c>
      <c r="J71" s="139">
        <v>0.13133101851851853</v>
      </c>
      <c r="K71" s="109">
        <v>29</v>
      </c>
      <c r="L71" s="136">
        <v>0.14440972222222223</v>
      </c>
      <c r="M71" s="109">
        <v>20</v>
      </c>
      <c r="N71" s="136"/>
      <c r="O71" s="110"/>
      <c r="P71" s="117"/>
      <c r="Q71" s="117"/>
      <c r="R71" s="117"/>
      <c r="S71" s="117"/>
      <c r="T71" s="133"/>
      <c r="U71" s="115"/>
      <c r="V71" s="97"/>
    </row>
    <row r="72" spans="1:22" ht="27" customHeight="1" x14ac:dyDescent="0.2">
      <c r="A72" s="116" t="s">
        <v>162</v>
      </c>
      <c r="B72" s="109">
        <v>97</v>
      </c>
      <c r="C72" s="110" t="s">
        <v>119</v>
      </c>
      <c r="D72" s="111" t="s">
        <v>187</v>
      </c>
      <c r="E72" s="109">
        <v>2003</v>
      </c>
      <c r="F72" s="110" t="s">
        <v>31</v>
      </c>
      <c r="G72" s="110" t="s">
        <v>107</v>
      </c>
      <c r="H72" s="112">
        <v>2.9138888888888891E-2</v>
      </c>
      <c r="I72" s="109">
        <v>54</v>
      </c>
      <c r="J72" s="139">
        <v>0.13763888888888889</v>
      </c>
      <c r="K72" s="109">
        <v>43</v>
      </c>
      <c r="L72" s="136">
        <v>0.16028935185185186</v>
      </c>
      <c r="M72" s="109">
        <v>41</v>
      </c>
      <c r="N72" s="136"/>
      <c r="O72" s="110"/>
      <c r="P72" s="117"/>
      <c r="Q72" s="117"/>
      <c r="R72" s="117"/>
      <c r="S72" s="117"/>
      <c r="T72" s="133"/>
      <c r="U72" s="115"/>
      <c r="V72" s="97"/>
    </row>
    <row r="73" spans="1:22" ht="27" customHeight="1" x14ac:dyDescent="0.2">
      <c r="A73" s="116" t="s">
        <v>162</v>
      </c>
      <c r="B73" s="109">
        <v>101</v>
      </c>
      <c r="C73" s="110" t="s">
        <v>120</v>
      </c>
      <c r="D73" s="111" t="s">
        <v>188</v>
      </c>
      <c r="E73" s="109">
        <v>2004</v>
      </c>
      <c r="F73" s="110" t="s">
        <v>31</v>
      </c>
      <c r="G73" s="110" t="s">
        <v>109</v>
      </c>
      <c r="H73" s="112">
        <v>2.8281250000000004E-2</v>
      </c>
      <c r="I73" s="109">
        <v>51</v>
      </c>
      <c r="J73" s="139">
        <v>0.13765046296296296</v>
      </c>
      <c r="K73" s="109">
        <v>44</v>
      </c>
      <c r="L73" s="136">
        <v>0.19401620370370373</v>
      </c>
      <c r="M73" s="109">
        <v>52</v>
      </c>
      <c r="N73" s="136"/>
      <c r="O73" s="110"/>
      <c r="P73" s="117"/>
      <c r="Q73" s="117"/>
      <c r="R73" s="117"/>
      <c r="S73" s="117"/>
      <c r="T73" s="117"/>
      <c r="U73" s="115"/>
      <c r="V73" s="97"/>
    </row>
    <row r="74" spans="1:22" ht="27" customHeight="1" x14ac:dyDescent="0.2">
      <c r="A74" s="116" t="s">
        <v>162</v>
      </c>
      <c r="B74" s="109">
        <v>96</v>
      </c>
      <c r="C74" s="110" t="s">
        <v>121</v>
      </c>
      <c r="D74" s="111" t="s">
        <v>189</v>
      </c>
      <c r="E74" s="109">
        <v>2003</v>
      </c>
      <c r="F74" s="110" t="s">
        <v>31</v>
      </c>
      <c r="G74" s="110" t="s">
        <v>107</v>
      </c>
      <c r="H74" s="112">
        <v>2.6160879629629628E-2</v>
      </c>
      <c r="I74" s="109">
        <v>39</v>
      </c>
      <c r="J74" s="139">
        <v>0.13158564814814813</v>
      </c>
      <c r="K74" s="109">
        <v>33</v>
      </c>
      <c r="L74" s="136">
        <v>0.15987268518518519</v>
      </c>
      <c r="M74" s="109">
        <v>39</v>
      </c>
      <c r="N74" s="136"/>
      <c r="O74" s="110"/>
      <c r="P74" s="117"/>
      <c r="Q74" s="117"/>
      <c r="R74" s="117"/>
      <c r="S74" s="117"/>
      <c r="T74" s="117"/>
      <c r="U74" s="115"/>
      <c r="V74" s="97"/>
    </row>
    <row r="75" spans="1:22" ht="27" customHeight="1" x14ac:dyDescent="0.2">
      <c r="A75" s="116" t="s">
        <v>162</v>
      </c>
      <c r="B75" s="109">
        <v>66</v>
      </c>
      <c r="C75" s="110" t="s">
        <v>122</v>
      </c>
      <c r="D75" s="111" t="s">
        <v>190</v>
      </c>
      <c r="E75" s="109">
        <v>2004</v>
      </c>
      <c r="F75" s="110" t="s">
        <v>31</v>
      </c>
      <c r="G75" s="110" t="s">
        <v>81</v>
      </c>
      <c r="H75" s="112">
        <v>2.4767361111111112E-2</v>
      </c>
      <c r="I75" s="109">
        <v>17</v>
      </c>
      <c r="J75" s="140"/>
      <c r="K75" s="110"/>
      <c r="L75" s="137"/>
      <c r="M75" s="117"/>
      <c r="N75" s="136"/>
      <c r="O75" s="117"/>
      <c r="P75" s="117"/>
      <c r="Q75" s="117"/>
      <c r="R75" s="117"/>
      <c r="S75" s="117"/>
      <c r="T75" s="117"/>
      <c r="U75" s="115"/>
      <c r="V75" s="97"/>
    </row>
    <row r="76" spans="1:22" ht="27" customHeight="1" x14ac:dyDescent="0.2">
      <c r="A76" s="116" t="s">
        <v>162</v>
      </c>
      <c r="B76" s="109">
        <v>86</v>
      </c>
      <c r="C76" s="110" t="s">
        <v>123</v>
      </c>
      <c r="D76" s="111" t="s">
        <v>191</v>
      </c>
      <c r="E76" s="109">
        <v>2004</v>
      </c>
      <c r="F76" s="110" t="s">
        <v>31</v>
      </c>
      <c r="G76" s="110" t="s">
        <v>100</v>
      </c>
      <c r="H76" s="112">
        <v>2.5656250000000002E-2</v>
      </c>
      <c r="I76" s="109">
        <v>33</v>
      </c>
      <c r="J76" s="140"/>
      <c r="K76" s="110"/>
      <c r="L76" s="137"/>
      <c r="M76" s="117"/>
      <c r="N76" s="136"/>
      <c r="O76" s="117"/>
      <c r="P76" s="117"/>
      <c r="Q76" s="117"/>
      <c r="R76" s="117"/>
      <c r="S76" s="117"/>
      <c r="T76" s="117"/>
      <c r="U76" s="115"/>
      <c r="V76" s="97"/>
    </row>
    <row r="77" spans="1:22" ht="27" customHeight="1" x14ac:dyDescent="0.2">
      <c r="A77" s="116" t="s">
        <v>162</v>
      </c>
      <c r="B77" s="109">
        <v>99</v>
      </c>
      <c r="C77" s="110" t="s">
        <v>124</v>
      </c>
      <c r="D77" s="111" t="s">
        <v>192</v>
      </c>
      <c r="E77" s="109">
        <v>2004</v>
      </c>
      <c r="F77" s="110" t="s">
        <v>31</v>
      </c>
      <c r="G77" s="110" t="s">
        <v>109</v>
      </c>
      <c r="H77" s="112">
        <v>2.5784722222222223E-2</v>
      </c>
      <c r="I77" s="109">
        <v>35</v>
      </c>
      <c r="J77" s="140"/>
      <c r="K77" s="110"/>
      <c r="L77" s="137"/>
      <c r="M77" s="117"/>
      <c r="N77" s="136"/>
      <c r="O77" s="117"/>
      <c r="P77" s="117"/>
      <c r="Q77" s="117"/>
      <c r="R77" s="117"/>
      <c r="S77" s="117"/>
      <c r="T77" s="117"/>
      <c r="U77" s="115"/>
      <c r="V77" s="97"/>
    </row>
    <row r="78" spans="1:22" ht="27" customHeight="1" x14ac:dyDescent="0.2">
      <c r="A78" s="116" t="s">
        <v>162</v>
      </c>
      <c r="B78" s="109">
        <v>111</v>
      </c>
      <c r="C78" s="110" t="s">
        <v>125</v>
      </c>
      <c r="D78" s="111" t="s">
        <v>193</v>
      </c>
      <c r="E78" s="109">
        <v>2004</v>
      </c>
      <c r="F78" s="110" t="s">
        <v>31</v>
      </c>
      <c r="G78" s="110" t="s">
        <v>88</v>
      </c>
      <c r="H78" s="112">
        <v>2.8474537037037034E-2</v>
      </c>
      <c r="I78" s="109">
        <v>52</v>
      </c>
      <c r="J78" s="140"/>
      <c r="K78" s="110"/>
      <c r="L78" s="137"/>
      <c r="M78" s="117"/>
      <c r="N78" s="113"/>
      <c r="O78" s="117"/>
      <c r="P78" s="117"/>
      <c r="Q78" s="117"/>
      <c r="R78" s="117"/>
      <c r="S78" s="117"/>
      <c r="T78" s="117"/>
      <c r="U78" s="115"/>
      <c r="V78" s="97"/>
    </row>
    <row r="79" spans="1:22" ht="27" customHeight="1" x14ac:dyDescent="0.2">
      <c r="A79" s="116" t="s">
        <v>194</v>
      </c>
      <c r="B79" s="109">
        <v>94</v>
      </c>
      <c r="C79" s="110" t="s">
        <v>126</v>
      </c>
      <c r="D79" s="111" t="s">
        <v>195</v>
      </c>
      <c r="E79" s="109">
        <v>2004</v>
      </c>
      <c r="F79" s="110" t="s">
        <v>34</v>
      </c>
      <c r="G79" s="110" t="s">
        <v>107</v>
      </c>
      <c r="H79" s="118"/>
      <c r="I79" s="110"/>
      <c r="J79" s="140"/>
      <c r="K79" s="117"/>
      <c r="L79" s="137"/>
      <c r="M79" s="117"/>
      <c r="N79" s="113"/>
      <c r="O79" s="117"/>
      <c r="P79" s="117"/>
      <c r="Q79" s="117"/>
      <c r="R79" s="117"/>
      <c r="S79" s="117"/>
      <c r="T79" s="117"/>
      <c r="U79" s="115"/>
      <c r="V79" s="97"/>
    </row>
    <row r="80" spans="1:22" ht="27" customHeight="1" x14ac:dyDescent="0.2">
      <c r="A80" s="116" t="s">
        <v>194</v>
      </c>
      <c r="B80" s="109">
        <v>103</v>
      </c>
      <c r="C80" s="110" t="s">
        <v>127</v>
      </c>
      <c r="D80" s="111" t="s">
        <v>196</v>
      </c>
      <c r="E80" s="109">
        <v>2003</v>
      </c>
      <c r="F80" s="110" t="s">
        <v>31</v>
      </c>
      <c r="G80" s="110" t="s">
        <v>113</v>
      </c>
      <c r="H80" s="118"/>
      <c r="I80" s="110"/>
      <c r="J80" s="140"/>
      <c r="K80" s="117"/>
      <c r="L80" s="117"/>
      <c r="M80" s="117"/>
      <c r="N80" s="113"/>
      <c r="O80" s="117"/>
      <c r="P80" s="117"/>
      <c r="Q80" s="117"/>
      <c r="R80" s="117"/>
      <c r="S80" s="117"/>
      <c r="T80" s="117"/>
      <c r="U80" s="115"/>
      <c r="V80" s="97"/>
    </row>
    <row r="81" spans="1:22" ht="27" customHeight="1" thickBot="1" x14ac:dyDescent="0.25">
      <c r="A81" s="119" t="s">
        <v>194</v>
      </c>
      <c r="B81" s="120">
        <v>104</v>
      </c>
      <c r="C81" s="121" t="s">
        <v>128</v>
      </c>
      <c r="D81" s="122" t="s">
        <v>197</v>
      </c>
      <c r="E81" s="120">
        <v>2004</v>
      </c>
      <c r="F81" s="121" t="s">
        <v>31</v>
      </c>
      <c r="G81" s="121" t="s">
        <v>113</v>
      </c>
      <c r="H81" s="123"/>
      <c r="I81" s="121"/>
      <c r="J81" s="123"/>
      <c r="K81" s="124"/>
      <c r="L81" s="124"/>
      <c r="M81" s="124"/>
      <c r="N81" s="125"/>
      <c r="O81" s="124"/>
      <c r="P81" s="124"/>
      <c r="Q81" s="124"/>
      <c r="R81" s="124"/>
      <c r="S81" s="124"/>
      <c r="T81" s="124"/>
      <c r="U81" s="126"/>
      <c r="V81" s="127"/>
    </row>
    <row r="82" spans="1:22" ht="7.5" customHeight="1" thickTop="1" thickBot="1" x14ac:dyDescent="0.25">
      <c r="A82" s="50"/>
      <c r="B82" s="51"/>
      <c r="C82" s="51"/>
      <c r="D82" s="52"/>
      <c r="E82" s="53"/>
      <c r="F82" s="54"/>
      <c r="G82" s="53"/>
      <c r="H82" s="55"/>
      <c r="I82" s="56"/>
      <c r="J82" s="55"/>
      <c r="K82" s="56"/>
      <c r="L82" s="55"/>
      <c r="M82" s="56"/>
      <c r="N82" s="56"/>
      <c r="O82" s="56"/>
      <c r="P82" s="56"/>
      <c r="Q82" s="56"/>
      <c r="R82" s="57"/>
      <c r="S82" s="58"/>
      <c r="T82" s="55"/>
      <c r="U82" s="55"/>
      <c r="V82" s="55"/>
    </row>
    <row r="83" spans="1:22" ht="15.75" thickTop="1" x14ac:dyDescent="0.2">
      <c r="A83" s="143" t="s">
        <v>4</v>
      </c>
      <c r="B83" s="144"/>
      <c r="C83" s="144"/>
      <c r="D83" s="144"/>
      <c r="E83" s="144"/>
      <c r="F83" s="144"/>
      <c r="G83" s="144"/>
      <c r="H83" s="144" t="s">
        <v>5</v>
      </c>
      <c r="I83" s="144"/>
      <c r="J83" s="144"/>
      <c r="K83" s="144"/>
      <c r="L83" s="144"/>
      <c r="M83" s="144"/>
      <c r="N83" s="144"/>
      <c r="O83" s="144"/>
      <c r="P83" s="144"/>
      <c r="Q83" s="144"/>
      <c r="R83" s="144"/>
      <c r="S83" s="144"/>
      <c r="T83" s="144"/>
      <c r="U83" s="144"/>
      <c r="V83" s="145"/>
    </row>
    <row r="84" spans="1:22" ht="15" x14ac:dyDescent="0.2">
      <c r="A84" s="59"/>
      <c r="B84" s="11"/>
      <c r="C84" s="60"/>
      <c r="D84" s="11"/>
      <c r="E84" s="11"/>
      <c r="F84" s="11"/>
      <c r="G84" s="61"/>
      <c r="H84" s="62" t="s">
        <v>32</v>
      </c>
      <c r="I84" s="63"/>
      <c r="J84" s="64">
        <v>13</v>
      </c>
      <c r="K84" s="65"/>
      <c r="L84" s="66"/>
      <c r="M84" s="12"/>
      <c r="N84" s="95"/>
      <c r="O84" s="95"/>
      <c r="P84" s="95"/>
      <c r="Q84" s="95"/>
      <c r="S84" s="2"/>
      <c r="U84" s="62" t="s">
        <v>30</v>
      </c>
      <c r="V84" s="99">
        <f>COUNTIF(F$21:F192,"ЗМС")</f>
        <v>0</v>
      </c>
    </row>
    <row r="85" spans="1:22" ht="15" x14ac:dyDescent="0.2">
      <c r="A85" s="71"/>
      <c r="B85" s="72"/>
      <c r="C85" s="73"/>
      <c r="D85" s="72"/>
      <c r="E85" s="72"/>
      <c r="F85" s="72"/>
      <c r="G85" s="74"/>
      <c r="H85" s="62" t="s">
        <v>25</v>
      </c>
      <c r="I85" s="63"/>
      <c r="J85" s="98">
        <f>J86+J91</f>
        <v>59</v>
      </c>
      <c r="L85" s="70"/>
      <c r="M85" s="68"/>
      <c r="N85" s="68"/>
      <c r="O85" s="68"/>
      <c r="P85" s="68"/>
      <c r="Q85" s="68"/>
      <c r="S85" s="2"/>
      <c r="U85" s="62" t="s">
        <v>20</v>
      </c>
      <c r="V85" s="99">
        <f>COUNTIF(F$21:F192,"МСМК")</f>
        <v>0</v>
      </c>
    </row>
    <row r="86" spans="1:22" ht="15" x14ac:dyDescent="0.2">
      <c r="A86" s="75"/>
      <c r="B86" s="72"/>
      <c r="C86" s="76"/>
      <c r="D86" s="72"/>
      <c r="E86" s="72"/>
      <c r="F86" s="72"/>
      <c r="G86" s="74"/>
      <c r="H86" s="62" t="s">
        <v>26</v>
      </c>
      <c r="I86" s="63"/>
      <c r="J86" s="98">
        <f>J87+J88+J89+J90</f>
        <v>56</v>
      </c>
      <c r="L86" s="70"/>
      <c r="M86" s="68"/>
      <c r="N86" s="68"/>
      <c r="O86" s="68"/>
      <c r="P86" s="68"/>
      <c r="Q86" s="68"/>
      <c r="S86" s="2"/>
      <c r="U86" s="62" t="s">
        <v>22</v>
      </c>
      <c r="V86" s="99">
        <f>COUNTIF(F$21:F192,"МС")</f>
        <v>4</v>
      </c>
    </row>
    <row r="87" spans="1:22" ht="15" x14ac:dyDescent="0.2">
      <c r="A87" s="71"/>
      <c r="B87" s="72"/>
      <c r="C87" s="76"/>
      <c r="D87" s="72"/>
      <c r="E87" s="72"/>
      <c r="F87" s="72"/>
      <c r="G87" s="74"/>
      <c r="H87" s="62" t="s">
        <v>27</v>
      </c>
      <c r="I87" s="63"/>
      <c r="J87" s="98">
        <f>COUNT(A10:A147)</f>
        <v>25</v>
      </c>
      <c r="L87" s="70"/>
      <c r="M87" s="68"/>
      <c r="N87" s="68"/>
      <c r="O87" s="68"/>
      <c r="P87" s="68"/>
      <c r="Q87" s="68"/>
      <c r="S87" s="2"/>
      <c r="U87" s="62" t="s">
        <v>31</v>
      </c>
      <c r="V87" s="99">
        <f>COUNTIF(F$20:F78,"КМС")</f>
        <v>49</v>
      </c>
    </row>
    <row r="88" spans="1:22" ht="15" x14ac:dyDescent="0.2">
      <c r="A88" s="71"/>
      <c r="B88" s="72"/>
      <c r="C88" s="76"/>
      <c r="D88" s="72"/>
      <c r="E88" s="72"/>
      <c r="F88" s="72"/>
      <c r="G88" s="74"/>
      <c r="H88" s="62" t="s">
        <v>38</v>
      </c>
      <c r="I88" s="63"/>
      <c r="J88" s="98">
        <f>COUNTIF(A9:A145,"ЛИМ")</f>
        <v>0</v>
      </c>
      <c r="L88" s="70"/>
      <c r="M88" s="68"/>
      <c r="N88" s="68"/>
      <c r="O88" s="68"/>
      <c r="P88" s="68"/>
      <c r="Q88" s="68"/>
      <c r="S88" s="2"/>
      <c r="U88" s="62" t="s">
        <v>34</v>
      </c>
      <c r="V88" s="99">
        <f>COUNTIF(F$22:F78,"1 СР")</f>
        <v>2</v>
      </c>
    </row>
    <row r="89" spans="1:22" ht="15" x14ac:dyDescent="0.2">
      <c r="A89" s="77"/>
      <c r="B89" s="2"/>
      <c r="C89" s="2"/>
      <c r="D89" s="72"/>
      <c r="E89" s="72"/>
      <c r="F89" s="72"/>
      <c r="G89" s="74"/>
      <c r="H89" s="62" t="s">
        <v>28</v>
      </c>
      <c r="I89" s="63"/>
      <c r="J89" s="98">
        <f>COUNTIF(A10:A146,"НФ")</f>
        <v>31</v>
      </c>
      <c r="L89" s="70"/>
      <c r="M89" s="68"/>
      <c r="N89" s="68"/>
      <c r="O89" s="68"/>
      <c r="P89" s="68"/>
      <c r="Q89" s="68"/>
      <c r="S89" s="2"/>
      <c r="U89" s="62" t="s">
        <v>200</v>
      </c>
      <c r="V89" s="99">
        <f>COUNTIF(F$22:F194,"2 СР")</f>
        <v>0</v>
      </c>
    </row>
    <row r="90" spans="1:22" ht="15" x14ac:dyDescent="0.2">
      <c r="A90" s="75"/>
      <c r="B90" s="72"/>
      <c r="C90" s="72"/>
      <c r="D90" s="72"/>
      <c r="E90" s="72"/>
      <c r="F90" s="72"/>
      <c r="G90" s="74"/>
      <c r="H90" s="62" t="s">
        <v>36</v>
      </c>
      <c r="I90" s="63"/>
      <c r="J90" s="98">
        <f>COUNTIF(A10:A146,"ДСКВ")</f>
        <v>0</v>
      </c>
      <c r="L90" s="70"/>
      <c r="M90" s="68"/>
      <c r="N90" s="68"/>
      <c r="O90" s="68"/>
      <c r="P90" s="68"/>
      <c r="Q90" s="68"/>
      <c r="S90" s="2"/>
      <c r="U90" s="62" t="s">
        <v>199</v>
      </c>
      <c r="V90" s="99">
        <f>COUNTIF(F$22:F195,"3 СР")</f>
        <v>1</v>
      </c>
    </row>
    <row r="91" spans="1:22" ht="15" x14ac:dyDescent="0.2">
      <c r="A91" s="75"/>
      <c r="B91" s="72"/>
      <c r="C91" s="72"/>
      <c r="D91" s="72"/>
      <c r="E91" s="72"/>
      <c r="F91" s="72"/>
      <c r="G91" s="74"/>
      <c r="H91" s="62" t="s">
        <v>29</v>
      </c>
      <c r="I91" s="63"/>
      <c r="J91" s="98">
        <f>COUNTIF(A10:A146,"НС")</f>
        <v>3</v>
      </c>
      <c r="L91" s="70"/>
      <c r="M91" s="68"/>
      <c r="N91" s="68"/>
      <c r="O91" s="68"/>
      <c r="P91" s="68"/>
      <c r="Q91" s="68"/>
      <c r="S91" s="2"/>
      <c r="U91" s="62"/>
      <c r="V91" s="78"/>
    </row>
    <row r="92" spans="1:22" ht="5.25" customHeight="1" x14ac:dyDescent="0.2">
      <c r="A92" s="79"/>
      <c r="B92" s="80"/>
      <c r="C92" s="80"/>
      <c r="D92" s="80"/>
      <c r="E92" s="80"/>
      <c r="F92" s="80"/>
      <c r="G92" s="39"/>
      <c r="H92" s="81"/>
      <c r="I92" s="63"/>
      <c r="J92" s="39"/>
      <c r="K92" s="82"/>
      <c r="L92" s="39"/>
      <c r="M92" s="82"/>
      <c r="N92" s="82"/>
      <c r="O92" s="82"/>
      <c r="P92" s="82"/>
      <c r="Q92" s="82"/>
      <c r="R92" s="83"/>
      <c r="S92" s="36"/>
      <c r="T92" s="84"/>
      <c r="U92" s="84"/>
      <c r="V92" s="78"/>
    </row>
    <row r="93" spans="1:22" ht="15.75" x14ac:dyDescent="0.2">
      <c r="A93" s="146" t="s">
        <v>3</v>
      </c>
      <c r="B93" s="147"/>
      <c r="C93" s="147"/>
      <c r="D93" s="147"/>
      <c r="E93" s="147"/>
      <c r="F93" s="147"/>
      <c r="G93" s="147" t="s">
        <v>11</v>
      </c>
      <c r="H93" s="147"/>
      <c r="I93" s="147"/>
      <c r="J93" s="147"/>
      <c r="K93" s="147"/>
      <c r="L93" s="147"/>
      <c r="M93" s="147"/>
      <c r="N93" s="93"/>
      <c r="O93" s="93"/>
      <c r="P93" s="93"/>
      <c r="Q93" s="93"/>
      <c r="R93" s="147" t="s">
        <v>50</v>
      </c>
      <c r="S93" s="147"/>
      <c r="T93" s="147"/>
      <c r="U93" s="147"/>
      <c r="V93" s="148"/>
    </row>
    <row r="94" spans="1:22" x14ac:dyDescent="0.2">
      <c r="A94" s="149"/>
      <c r="B94" s="150"/>
      <c r="C94" s="150"/>
      <c r="D94" s="150"/>
      <c r="E94" s="150"/>
      <c r="F94" s="150"/>
      <c r="G94" s="150"/>
      <c r="H94" s="150"/>
      <c r="I94" s="150"/>
      <c r="J94" s="150"/>
      <c r="K94" s="150"/>
      <c r="L94" s="150"/>
      <c r="M94" s="150"/>
      <c r="N94" s="150"/>
      <c r="O94" s="150"/>
      <c r="P94" s="150"/>
      <c r="Q94" s="150"/>
      <c r="R94" s="151"/>
      <c r="S94" s="151"/>
      <c r="T94" s="151"/>
      <c r="U94" s="151"/>
      <c r="V94" s="152"/>
    </row>
    <row r="95" spans="1:22" x14ac:dyDescent="0.2">
      <c r="A95" s="85"/>
      <c r="D95" s="1"/>
      <c r="E95" s="1"/>
      <c r="F95" s="1"/>
      <c r="G95" s="1"/>
      <c r="H95" s="1"/>
      <c r="I95" s="1"/>
      <c r="J95" s="1"/>
      <c r="K95" s="1"/>
      <c r="L95" s="1"/>
      <c r="M95" s="1"/>
      <c r="N95" s="94"/>
      <c r="O95" s="94"/>
      <c r="P95" s="94"/>
      <c r="Q95" s="94"/>
      <c r="R95" s="86"/>
      <c r="S95" s="87"/>
      <c r="T95" s="1"/>
      <c r="U95" s="1"/>
      <c r="V95" s="88"/>
    </row>
    <row r="96" spans="1:22" x14ac:dyDescent="0.2">
      <c r="A96" s="85"/>
      <c r="D96" s="1"/>
      <c r="E96" s="1"/>
      <c r="F96" s="1"/>
      <c r="G96" s="1"/>
      <c r="H96" s="1"/>
      <c r="I96" s="1"/>
      <c r="J96" s="1"/>
      <c r="K96" s="1"/>
      <c r="L96" s="1"/>
      <c r="M96" s="1"/>
      <c r="N96" s="94"/>
      <c r="O96" s="94"/>
      <c r="P96" s="94"/>
      <c r="Q96" s="94"/>
      <c r="R96" s="86"/>
      <c r="S96" s="87"/>
      <c r="T96" s="1"/>
      <c r="U96" s="1"/>
      <c r="V96" s="88"/>
    </row>
    <row r="97" spans="1:22" x14ac:dyDescent="0.2">
      <c r="A97" s="85"/>
      <c r="D97" s="1"/>
      <c r="E97" s="1"/>
      <c r="F97" s="1"/>
      <c r="G97" s="1"/>
      <c r="H97" s="1"/>
      <c r="I97" s="1"/>
      <c r="J97" s="1"/>
      <c r="K97" s="1"/>
      <c r="L97" s="1"/>
      <c r="M97" s="1"/>
      <c r="N97" s="94"/>
      <c r="O97" s="94"/>
      <c r="P97" s="94"/>
      <c r="Q97" s="94"/>
      <c r="R97" s="86"/>
      <c r="S97" s="87"/>
      <c r="T97" s="1"/>
      <c r="U97" s="1"/>
      <c r="V97" s="88"/>
    </row>
    <row r="98" spans="1:22" x14ac:dyDescent="0.2">
      <c r="A98" s="85"/>
      <c r="D98" s="1"/>
      <c r="E98" s="1"/>
      <c r="F98" s="1"/>
      <c r="G98" s="1"/>
      <c r="H98" s="1"/>
      <c r="I98" s="1"/>
      <c r="J98" s="1"/>
      <c r="K98" s="1"/>
      <c r="L98" s="1"/>
      <c r="M98" s="1"/>
      <c r="N98" s="94"/>
      <c r="O98" s="94"/>
      <c r="P98" s="94"/>
      <c r="Q98" s="94"/>
      <c r="R98" s="86"/>
      <c r="S98" s="87"/>
      <c r="T98" s="1"/>
      <c r="U98" s="1"/>
      <c r="V98" s="88"/>
    </row>
    <row r="99" spans="1:22" ht="16.5" thickBot="1" x14ac:dyDescent="0.25">
      <c r="A99" s="153" t="s">
        <v>48</v>
      </c>
      <c r="B99" s="141"/>
      <c r="C99" s="141"/>
      <c r="D99" s="141"/>
      <c r="E99" s="141"/>
      <c r="F99" s="141"/>
      <c r="G99" s="141" t="str">
        <f>G17</f>
        <v>ВЕДЕРНИКОВ М.Г. (ВК, г. ИЖЕВСК)</v>
      </c>
      <c r="H99" s="141"/>
      <c r="I99" s="141"/>
      <c r="J99" s="141"/>
      <c r="K99" s="141"/>
      <c r="L99" s="141"/>
      <c r="M99" s="141"/>
      <c r="N99" s="92"/>
      <c r="O99" s="92"/>
      <c r="P99" s="92"/>
      <c r="Q99" s="92"/>
      <c r="R99" s="141" t="str">
        <f>G18</f>
        <v>САДРОВ Е.В. (1К, г. ИЖЕВСК)</v>
      </c>
      <c r="S99" s="141"/>
      <c r="T99" s="141"/>
      <c r="U99" s="141"/>
      <c r="V99" s="142"/>
    </row>
    <row r="100" spans="1:22" ht="13.5" thickTop="1" x14ac:dyDescent="0.2"/>
  </sheetData>
  <sortState ref="A79:AF92">
    <sortCondition descending="1" ref="A79:A92"/>
    <sortCondition ref="B79:B92"/>
  </sortState>
  <mergeCells count="41">
    <mergeCell ref="H21:Q21"/>
    <mergeCell ref="N22:O22"/>
    <mergeCell ref="P22:Q22"/>
    <mergeCell ref="A7:V7"/>
    <mergeCell ref="L22:M22"/>
    <mergeCell ref="R21:R22"/>
    <mergeCell ref="S21:S22"/>
    <mergeCell ref="T21:T22"/>
    <mergeCell ref="U21:U22"/>
    <mergeCell ref="A8:V8"/>
    <mergeCell ref="V21:V22"/>
    <mergeCell ref="G21:G22"/>
    <mergeCell ref="A9:V9"/>
    <mergeCell ref="A10:V10"/>
    <mergeCell ref="A11:V11"/>
    <mergeCell ref="A15:G15"/>
    <mergeCell ref="A21:A22"/>
    <mergeCell ref="B21:B22"/>
    <mergeCell ref="C21:C22"/>
    <mergeCell ref="D21:D22"/>
    <mergeCell ref="E21:E22"/>
    <mergeCell ref="F21:F22"/>
    <mergeCell ref="H22:I22"/>
    <mergeCell ref="J22:K22"/>
    <mergeCell ref="H15:V15"/>
    <mergeCell ref="A1:V1"/>
    <mergeCell ref="A2:V2"/>
    <mergeCell ref="A3:V3"/>
    <mergeCell ref="A4:V4"/>
    <mergeCell ref="A6:V6"/>
    <mergeCell ref="A5:V5"/>
    <mergeCell ref="G99:M99"/>
    <mergeCell ref="R99:V99"/>
    <mergeCell ref="A83:G83"/>
    <mergeCell ref="H83:V83"/>
    <mergeCell ref="A93:F93"/>
    <mergeCell ref="G93:M93"/>
    <mergeCell ref="R93:V93"/>
    <mergeCell ref="A94:E94"/>
    <mergeCell ref="F94:V94"/>
    <mergeCell ref="A99:F99"/>
  </mergeCells>
  <printOptions horizontalCentered="1"/>
  <pageMargins left="0.19685039370078741" right="0.19685039370078741" top="0.59055118110236227" bottom="0.59055118110236227" header="0.15748031496062992" footer="0.11811023622047245"/>
  <pageSetup paperSize="256" scale="34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Итоговый протокол</vt:lpstr>
      <vt:lpstr>'Итоговый протокол'!Заголовки_для_печати</vt:lpstr>
      <vt:lpstr>'Итоговый протокол'!Область_печати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Arsen</cp:lastModifiedBy>
  <cp:lastPrinted>2021-05-12T02:30:25Z</cp:lastPrinted>
  <dcterms:created xsi:type="dcterms:W3CDTF">1996-10-08T23:32:33Z</dcterms:created>
  <dcterms:modified xsi:type="dcterms:W3CDTF">2021-06-02T09:21:15Z</dcterms:modified>
</cp:coreProperties>
</file>