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КЛАССИК'!$A$23:$G$23</definedName>
  </definedNames>
  <calcPr calcId="144525"/>
</workbook>
</file>

<file path=xl/calcChain.xml><?xml version="1.0" encoding="utf-8"?>
<calcChain xmlns="http://schemas.openxmlformats.org/spreadsheetml/2006/main">
  <c r="I43" i="126" l="1"/>
  <c r="E43" i="126"/>
  <c r="A43" i="126"/>
  <c r="K35" i="126"/>
  <c r="H35" i="126"/>
  <c r="K34" i="126"/>
  <c r="H34" i="126"/>
  <c r="K33" i="126"/>
  <c r="H33" i="126"/>
  <c r="K32" i="126"/>
  <c r="K30" i="126"/>
  <c r="K29" i="126"/>
</calcChain>
</file>

<file path=xl/sharedStrings.xml><?xml version="1.0" encoding="utf-8"?>
<sst xmlns="http://schemas.openxmlformats.org/spreadsheetml/2006/main" count="86" uniqueCount="81">
  <si>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</si>
  <si>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</si>
  <si>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</si>
  <si>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</si>
  <si>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</si>
  <si>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</si>
  <si>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</si>
  <si>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</si>
  <si>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</si>
  <si>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</si>
  <si>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</si>
  <si>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</si>
  <si>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</si>
  <si>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</si>
  <si>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</si>
  <si>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</si>
  <si>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</si>
  <si>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</si>
  <si>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</si>
  <si>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</si>
  <si>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</si>
  <si>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</si>
  <si>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</si>
  <si>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</si>
  <si>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</si>
  <si>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</si>
  <si>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</si>
  <si>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</si>
  <si>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</si>
  <si>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</si>
  <si>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</si>
  <si>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</si>
  <si>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</si>
  <si>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</si>
  <si>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</si>
  <si>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</si>
  <si>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</si>
  <si>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</si>
  <si>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</si>
  <si>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</si>
  <si>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</si>
  <si>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</si>
  <si>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</si>
  <si>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</si>
  <si>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</si>
  <si>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</si>
  <si>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</si>
  <si>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</si>
  <si>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</si>
  <si>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Женщины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</si>
  <si>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</si>
  <si>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</si>
  <si>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</si>
  <si>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</si>
  <si>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</si>
  <si>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</si>
  <si>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</si>
  <si>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</si>
  <si>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</si>
  <si>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</si>
  <si>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</si>
  <si>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МЕЖРЕГИОНАЛЬНЫЕ СОРЕВНОВАНИЯ (ЧПФО)</t>
  </si>
  <si>
    <t>ДАТА ПРОВЕДЕНИЯ: 06 июня 2025г.</t>
  </si>
  <si>
    <t>№ ЕКП 2025: 2008580017030589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</si>
  <si>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30м </t>
    </r>
  </si>
  <si>
    <t>ЧЕМПИОНАТ ПРИВОЛЖСКОГО ФЕДЕРАЛЬНОГО ОКРУГА</t>
  </si>
  <si>
    <t>МЯГКОВ А.О. (IК, г. Саранск)</t>
  </si>
  <si>
    <t>74</t>
  </si>
  <si>
    <t>10009905195</t>
  </si>
  <si>
    <t>Адмакина Светлана Сергеевна</t>
  </si>
  <si>
    <t>30.03.1998</t>
  </si>
  <si>
    <t>Мордовия</t>
  </si>
  <si>
    <t>818</t>
  </si>
  <si>
    <t>10036099239</t>
  </si>
  <si>
    <t>Хлуднева Дарья Александровна</t>
  </si>
  <si>
    <t>26.08.2003</t>
  </si>
  <si>
    <t>555</t>
  </si>
  <si>
    <t>10090064076</t>
  </si>
  <si>
    <t>Комарова Авелина Александровна</t>
  </si>
  <si>
    <t>31.10.2006</t>
  </si>
  <si>
    <t>Пензенская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</si>
</sst>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14" fontId="17" fillId="2" borderId="33" xfId="8" applyNumberFormat="1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34" xfId="8" applyNumberFormat="1" applyFont="1" applyFill="1" applyBorder="1" applyAlignment="1">
      <alignment horizontal="center" vertical="center" wrapText="1"/>
    </xf>
    <xf numFmtId="165" fontId="12" fillId="0" borderId="28" xfId="2" applyNumberFormat="1" applyFont="1" applyFill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7" fillId="2" borderId="35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2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14" fontId="17" fillId="2" borderId="36" xfId="8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 wrapText="1"/>
    </xf>
    <xf numFmtId="165" fontId="9" fillId="0" borderId="28" xfId="2" applyNumberFormat="1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6" zoomScaleNormal="100" zoomScaleSheetLayoutView="100" workbookViewId="0">
      <selection activeCell="D25" sqref="D25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5.6640625" style="2" customWidth="1"/>
    <col min="5" max="5" width="11.6640625" style="14" customWidth="1"/>
    <col min="6" max="6" width="10.33203125" style="2" customWidth="1"/>
    <col min="7" max="7" width="32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17" t="s">
        <v>28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1" x14ac:dyDescent="0.25">
      <c r="A2" s="117" t="s">
        <v>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1" x14ac:dyDescent="0.25">
      <c r="A3" s="117" t="s">
        <v>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21" x14ac:dyDescent="0.25">
      <c r="A4" s="117" t="s">
        <v>55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21" x14ac:dyDescent="0.25">
      <c r="A5" s="117" t="s">
        <v>56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23.4" x14ac:dyDescent="0.25">
      <c r="A6" s="90" t="s">
        <v>65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ht="28.8" hidden="1" x14ac:dyDescent="0.25">
      <c r="A7" s="118" t="s">
        <v>61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21" x14ac:dyDescent="0.25">
      <c r="A8" s="119" t="s">
        <v>11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t="21.6" thickBot="1" x14ac:dyDescent="0.3">
      <c r="A9" s="120" t="s">
        <v>24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ht="18.600000000000001" thickTop="1" x14ac:dyDescent="0.25">
      <c r="A10" s="121" t="s">
        <v>16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1:11" ht="18" x14ac:dyDescent="0.25">
      <c r="A11" s="124" t="s">
        <v>45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6"/>
    </row>
    <row r="12" spans="1:11" ht="18" x14ac:dyDescent="0.25">
      <c r="A12" s="124" t="s">
        <v>49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21" x14ac:dyDescent="0.25">
      <c r="A13" s="114" t="s">
        <v>24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6"/>
    </row>
    <row r="14" spans="1:11" ht="20.100000000000001" customHeight="1" x14ac:dyDescent="0.25">
      <c r="A14" s="107" t="s">
        <v>57</v>
      </c>
      <c r="B14" s="108"/>
      <c r="C14" s="108"/>
      <c r="D14" s="108"/>
      <c r="E14" s="3"/>
      <c r="F14" s="89" t="s">
        <v>64</v>
      </c>
      <c r="G14" s="89"/>
      <c r="H14" s="16"/>
      <c r="I14" s="16"/>
      <c r="J14" s="4"/>
      <c r="K14" s="5" t="s">
        <v>52</v>
      </c>
    </row>
    <row r="15" spans="1:11" ht="20.100000000000001" customHeight="1" x14ac:dyDescent="0.25">
      <c r="A15" s="109" t="s">
        <v>62</v>
      </c>
      <c r="B15" s="110"/>
      <c r="C15" s="110"/>
      <c r="D15" s="110"/>
      <c r="E15" s="6"/>
      <c r="F15" s="41" t="s">
        <v>50</v>
      </c>
      <c r="G15" s="41"/>
      <c r="H15" s="17"/>
      <c r="I15" s="17"/>
      <c r="J15" s="7"/>
      <c r="K15" s="8" t="s">
        <v>63</v>
      </c>
    </row>
    <row r="16" spans="1:11" ht="20.100000000000001" customHeight="1" x14ac:dyDescent="0.25">
      <c r="A16" s="111" t="s">
        <v>6</v>
      </c>
      <c r="B16" s="112"/>
      <c r="C16" s="112"/>
      <c r="D16" s="112"/>
      <c r="E16" s="112"/>
      <c r="F16" s="112"/>
      <c r="G16" s="113"/>
      <c r="H16" s="127" t="s">
        <v>0</v>
      </c>
      <c r="I16" s="128"/>
      <c r="J16" s="128"/>
      <c r="K16" s="129"/>
    </row>
    <row r="17" spans="1:11" ht="20.100000000000001" customHeight="1" x14ac:dyDescent="0.25">
      <c r="A17" s="18" t="s">
        <v>12</v>
      </c>
      <c r="B17" s="9"/>
      <c r="C17" s="9"/>
      <c r="D17" s="19"/>
      <c r="E17" s="20"/>
      <c r="F17" s="19"/>
      <c r="G17" s="10" t="s">
        <v>51</v>
      </c>
      <c r="H17" s="55" t="s">
        <v>29</v>
      </c>
      <c r="I17" s="56"/>
      <c r="J17" s="56"/>
      <c r="K17" s="57"/>
    </row>
    <row r="18" spans="1:11" ht="20.100000000000001" customHeight="1" x14ac:dyDescent="0.25">
      <c r="A18" s="18" t="s">
        <v>13</v>
      </c>
      <c r="B18" s="9"/>
      <c r="C18" s="9"/>
      <c r="D18" s="10"/>
      <c r="E18" s="40"/>
      <c r="F18" s="21"/>
      <c r="G18" s="86" t="s">
        <v>53</v>
      </c>
      <c r="H18" s="55" t="s">
        <v>31</v>
      </c>
      <c r="I18" s="56"/>
      <c r="J18" s="56"/>
      <c r="K18" s="74" t="s">
        <v>58</v>
      </c>
    </row>
    <row r="19" spans="1:11" ht="20.100000000000001" customHeight="1" x14ac:dyDescent="0.25">
      <c r="A19" s="18" t="s">
        <v>14</v>
      </c>
      <c r="B19" s="9"/>
      <c r="C19" s="9"/>
      <c r="D19" s="10"/>
      <c r="E19" s="40"/>
      <c r="F19" s="21"/>
      <c r="G19" s="86" t="s">
        <v>59</v>
      </c>
      <c r="H19" s="55" t="s">
        <v>32</v>
      </c>
      <c r="I19" s="56"/>
      <c r="J19" s="56"/>
      <c r="K19" s="74" t="s">
        <v>60</v>
      </c>
    </row>
    <row r="20" spans="1:11" ht="20.100000000000001" customHeight="1" thickBot="1" x14ac:dyDescent="0.3">
      <c r="A20" s="18" t="s">
        <v>10</v>
      </c>
      <c r="B20" s="42"/>
      <c r="C20" s="42"/>
      <c r="D20" s="21"/>
      <c r="F20" s="44"/>
      <c r="G20" s="87" t="s">
        <v>66</v>
      </c>
      <c r="H20" s="43" t="s">
        <v>30</v>
      </c>
      <c r="I20" s="58"/>
      <c r="J20" s="39"/>
      <c r="K20" s="75">
        <v>1</v>
      </c>
    </row>
    <row r="21" spans="1:11" ht="15" thickTop="1" thickBot="1" x14ac:dyDescent="0.3">
      <c r="A21" s="12"/>
      <c r="B21" s="11"/>
      <c r="C21" s="11"/>
      <c r="D21" s="12"/>
      <c r="E21" s="13"/>
      <c r="F21" s="12"/>
      <c r="G21" s="12"/>
      <c r="H21" s="22"/>
      <c r="I21" s="22"/>
      <c r="J21" s="12"/>
      <c r="K21" s="12"/>
    </row>
    <row r="22" spans="1:11" ht="39" customHeight="1" thickTop="1" x14ac:dyDescent="0.25">
      <c r="A22" s="78" t="s">
        <v>4</v>
      </c>
      <c r="B22" s="79" t="s">
        <v>8</v>
      </c>
      <c r="C22" s="79" t="s">
        <v>23</v>
      </c>
      <c r="D22" s="79" t="s">
        <v>1</v>
      </c>
      <c r="E22" s="80" t="s">
        <v>22</v>
      </c>
      <c r="F22" s="79" t="s">
        <v>5</v>
      </c>
      <c r="G22" s="83" t="s">
        <v>26</v>
      </c>
      <c r="H22" s="102" t="s">
        <v>38</v>
      </c>
      <c r="I22" s="103"/>
      <c r="J22" s="100" t="s">
        <v>18</v>
      </c>
      <c r="K22" s="101" t="s">
        <v>9</v>
      </c>
    </row>
    <row r="23" spans="1:11" ht="13.95" customHeight="1" x14ac:dyDescent="0.25">
      <c r="A23" s="88"/>
      <c r="B23" s="81"/>
      <c r="C23" s="81"/>
      <c r="D23" s="81"/>
      <c r="E23" s="82"/>
      <c r="F23" s="81"/>
      <c r="G23" s="81"/>
      <c r="H23" s="84"/>
      <c r="I23" s="130"/>
      <c r="J23" s="132"/>
      <c r="K23" s="133"/>
    </row>
    <row r="24" spans="1:11" ht="24.9" customHeight="1" x14ac:dyDescent="0.3">
      <c r="A24" s="131">
        <v>1</v>
      </c>
      <c r="B24" s="131" t="s">
        <v>67</v>
      </c>
      <c r="C24" s="131" t="s">
        <v>68</v>
      </c>
      <c r="D24" s="131" t="s">
        <v>69</v>
      </c>
      <c r="E24" s="131" t="s">
        <v>70</v>
      </c>
      <c r="F24" s="131" t="s">
        <v>17</v>
      </c>
      <c r="G24" s="131" t="s">
        <v>71</v>
      </c>
      <c r="H24" s="85"/>
      <c r="I24" s="134"/>
      <c r="J24" s="135"/>
      <c r="K24" s="136"/>
    </row>
    <row r="25" spans="1:11" ht="24.9" customHeight="1" x14ac:dyDescent="0.3">
      <c r="A25" s="131">
        <v>2</v>
      </c>
      <c r="B25" s="131" t="s">
        <v>72</v>
      </c>
      <c r="C25" s="131" t="s">
        <v>73</v>
      </c>
      <c r="D25" s="131" t="s">
        <v>74</v>
      </c>
      <c r="E25" s="131" t="s">
        <v>75</v>
      </c>
      <c r="F25" s="131" t="s">
        <v>17</v>
      </c>
      <c r="G25" s="131" t="s">
        <v>71</v>
      </c>
      <c r="H25" s="85"/>
      <c r="I25" s="134"/>
      <c r="J25" s="135"/>
      <c r="K25" s="136"/>
    </row>
    <row r="26" spans="1:11" ht="24.9" customHeight="1" x14ac:dyDescent="0.3">
      <c r="A26" s="131">
        <v>3</v>
      </c>
      <c r="B26" s="131" t="s">
        <v>76</v>
      </c>
      <c r="C26" s="131" t="s">
        <v>77</v>
      </c>
      <c r="D26" s="131" t="s">
        <v>78</v>
      </c>
      <c r="E26" s="131" t="s">
        <v>79</v>
      </c>
      <c r="F26" s="131" t="s">
        <v>17</v>
      </c>
      <c r="G26" s="131" t="s">
        <v>80</v>
      </c>
      <c r="H26" s="85"/>
      <c r="I26" s="134"/>
      <c r="J26" s="135"/>
      <c r="K26" s="136"/>
    </row>
    <row r="27" spans="1:11" ht="16.2" thickBot="1" x14ac:dyDescent="0.35">
      <c r="A27" s="23"/>
      <c r="B27" s="24"/>
      <c r="C27" s="24"/>
      <c r="D27" s="1"/>
      <c r="E27" s="25"/>
      <c r="F27" s="15"/>
      <c r="G27" s="15"/>
      <c r="H27" s="26"/>
      <c r="I27" s="26"/>
      <c r="J27" s="27"/>
      <c r="K27" s="27"/>
    </row>
    <row r="28" spans="1:11" ht="15" thickTop="1" x14ac:dyDescent="0.25">
      <c r="A28" s="92" t="s">
        <v>3</v>
      </c>
      <c r="B28" s="93"/>
      <c r="C28" s="93"/>
      <c r="D28" s="93"/>
      <c r="E28" s="54"/>
      <c r="F28" s="54"/>
      <c r="G28" s="94" t="s">
        <v>25</v>
      </c>
      <c r="H28" s="94"/>
      <c r="I28" s="93"/>
      <c r="J28" s="94"/>
      <c r="K28" s="95"/>
    </row>
    <row r="29" spans="1:11" ht="15" customHeight="1" x14ac:dyDescent="0.25">
      <c r="A29" s="66" t="s">
        <v>33</v>
      </c>
      <c r="B29" s="21"/>
      <c r="C29" s="21"/>
      <c r="D29" s="67"/>
      <c r="E29" s="29"/>
      <c r="F29" s="64"/>
      <c r="G29" s="28" t="s">
        <v>21</v>
      </c>
      <c r="H29" s="60">
        <v>2</v>
      </c>
      <c r="I29" s="70"/>
      <c r="J29" s="45" t="s">
        <v>19</v>
      </c>
      <c r="K29" s="73">
        <f>COUNTIF(F24:F24,"ЗМС")</f>
        <v>0</v>
      </c>
    </row>
    <row r="30" spans="1:11" ht="15" customHeight="1" x14ac:dyDescent="0.25">
      <c r="A30" s="66" t="s">
        <v>34</v>
      </c>
      <c r="B30" s="21"/>
      <c r="C30" s="21"/>
      <c r="D30" s="67"/>
      <c r="E30" s="2"/>
      <c r="F30" s="65"/>
      <c r="G30" s="30" t="s">
        <v>43</v>
      </c>
      <c r="H30" s="59">
        <v>3</v>
      </c>
      <c r="I30" s="62"/>
      <c r="J30" s="45" t="s">
        <v>15</v>
      </c>
      <c r="K30" s="73">
        <f>COUNTIF(F24:F24,"МСМК")</f>
        <v>0</v>
      </c>
    </row>
    <row r="31" spans="1:11" ht="15" customHeight="1" x14ac:dyDescent="0.25">
      <c r="A31" s="66" t="s">
        <v>35</v>
      </c>
      <c r="B31" s="21"/>
      <c r="C31" s="21"/>
      <c r="D31" s="67"/>
      <c r="E31" s="2"/>
      <c r="F31" s="65"/>
      <c r="G31" s="30" t="s">
        <v>44</v>
      </c>
      <c r="H31" s="59">
        <v>3</v>
      </c>
      <c r="I31" s="62"/>
      <c r="J31" s="45" t="s">
        <v>17</v>
      </c>
      <c r="K31" s="73">
        <v>3</v>
      </c>
    </row>
    <row r="32" spans="1:11" ht="15" customHeight="1" x14ac:dyDescent="0.25">
      <c r="A32" s="66" t="s">
        <v>36</v>
      </c>
      <c r="B32" s="21"/>
      <c r="C32" s="21"/>
      <c r="D32" s="67"/>
      <c r="E32" s="2"/>
      <c r="F32" s="65"/>
      <c r="G32" s="30" t="s">
        <v>39</v>
      </c>
      <c r="H32" s="60">
        <v>3</v>
      </c>
      <c r="I32" s="61"/>
      <c r="J32" s="45" t="s">
        <v>20</v>
      </c>
      <c r="K32" s="73">
        <f>COUNTIF(F24:F24,"КМС")</f>
        <v>0</v>
      </c>
    </row>
    <row r="33" spans="1:11" ht="15" customHeight="1" x14ac:dyDescent="0.25">
      <c r="A33" s="66"/>
      <c r="B33" s="21"/>
      <c r="C33" s="21"/>
      <c r="D33" s="67"/>
      <c r="E33" s="2"/>
      <c r="F33" s="65"/>
      <c r="G33" s="30" t="s">
        <v>40</v>
      </c>
      <c r="H33" s="60">
        <f>COUNTIF(A24:A24,"НФ")</f>
        <v>0</v>
      </c>
      <c r="I33" s="61"/>
      <c r="J33" s="76" t="s">
        <v>46</v>
      </c>
      <c r="K33" s="73">
        <f>COUNTIF(F24:F24,"1 сп.р.")</f>
        <v>0</v>
      </c>
    </row>
    <row r="34" spans="1:11" ht="15" customHeight="1" x14ac:dyDescent="0.25">
      <c r="A34" s="66"/>
      <c r="B34" s="21"/>
      <c r="C34" s="21"/>
      <c r="D34" s="67"/>
      <c r="E34" s="2"/>
      <c r="F34" s="65"/>
      <c r="G34" s="30" t="s">
        <v>41</v>
      </c>
      <c r="H34" s="47">
        <f>COUNTIF(A24:A24,"НС")</f>
        <v>0</v>
      </c>
      <c r="I34" s="63"/>
      <c r="J34" s="46" t="s">
        <v>48</v>
      </c>
      <c r="K34" s="73">
        <f>COUNTIF(F24:F24,"2 сп.р.")</f>
        <v>0</v>
      </c>
    </row>
    <row r="35" spans="1:11" ht="15" customHeight="1" x14ac:dyDescent="0.25">
      <c r="A35" s="66"/>
      <c r="B35" s="21"/>
      <c r="C35" s="21"/>
      <c r="D35" s="67"/>
      <c r="E35" s="32"/>
      <c r="F35" s="71"/>
      <c r="G35" s="30" t="s">
        <v>42</v>
      </c>
      <c r="H35" s="47">
        <f>COUNTIF(A24:A24,"ДСКВ")</f>
        <v>0</v>
      </c>
      <c r="I35" s="72"/>
      <c r="J35" s="77" t="s">
        <v>47</v>
      </c>
      <c r="K35" s="73">
        <f>COUNTIF(F24:F24,"3 сп.р.")</f>
        <v>0</v>
      </c>
    </row>
    <row r="36" spans="1:11" x14ac:dyDescent="0.25">
      <c r="A36" s="33"/>
      <c r="K36" s="34"/>
    </row>
    <row r="37" spans="1:11" ht="15.6" x14ac:dyDescent="0.25">
      <c r="A37" s="96" t="s">
        <v>2</v>
      </c>
      <c r="B37" s="97"/>
      <c r="C37" s="97"/>
      <c r="D37" s="97"/>
      <c r="E37" s="98" t="s">
        <v>7</v>
      </c>
      <c r="F37" s="98"/>
      <c r="G37" s="98"/>
      <c r="H37" s="98"/>
      <c r="I37" s="98" t="s">
        <v>37</v>
      </c>
      <c r="J37" s="98"/>
      <c r="K37" s="99"/>
    </row>
    <row r="38" spans="1:11" x14ac:dyDescent="0.25">
      <c r="A38" s="33"/>
      <c r="B38" s="2"/>
      <c r="C38" s="2"/>
      <c r="E38" s="2"/>
      <c r="F38" s="29"/>
      <c r="G38" s="29"/>
      <c r="H38" s="29"/>
      <c r="I38" s="29"/>
      <c r="J38" s="29"/>
      <c r="K38" s="38"/>
    </row>
    <row r="39" spans="1:11" x14ac:dyDescent="0.25">
      <c r="A39" s="35"/>
      <c r="D39" s="36"/>
      <c r="E39" s="68"/>
      <c r="F39" s="36"/>
      <c r="G39" s="36"/>
      <c r="H39" s="69"/>
      <c r="I39" s="69"/>
      <c r="J39" s="36"/>
      <c r="K39" s="37"/>
    </row>
    <row r="40" spans="1:11" x14ac:dyDescent="0.25">
      <c r="A40" s="35"/>
      <c r="D40" s="36"/>
      <c r="E40" s="68"/>
      <c r="F40" s="36"/>
      <c r="G40" s="36"/>
      <c r="H40" s="69"/>
      <c r="I40" s="69"/>
      <c r="J40" s="36"/>
      <c r="K40" s="37"/>
    </row>
    <row r="41" spans="1:11" x14ac:dyDescent="0.25">
      <c r="A41" s="35"/>
      <c r="D41" s="36"/>
      <c r="E41" s="68"/>
      <c r="F41" s="36"/>
      <c r="G41" s="36"/>
      <c r="H41" s="69"/>
      <c r="I41" s="69"/>
      <c r="J41" s="36"/>
      <c r="K41" s="37"/>
    </row>
    <row r="42" spans="1:11" x14ac:dyDescent="0.25">
      <c r="A42" s="35"/>
      <c r="D42" s="36"/>
      <c r="E42" s="68"/>
      <c r="F42" s="36"/>
      <c r="G42" s="36"/>
      <c r="H42" s="69"/>
      <c r="I42" s="69"/>
      <c r="J42" s="36"/>
      <c r="K42" s="37"/>
    </row>
    <row r="43" spans="1:11" ht="16.2" thickBot="1" x14ac:dyDescent="0.3">
      <c r="A43" s="104" t="str">
        <f>G19</f>
        <v>БУКОВА О.Ю.(IК, г. Пенза)</v>
      </c>
      <c r="B43" s="105"/>
      <c r="C43" s="105"/>
      <c r="D43" s="105"/>
      <c r="E43" s="105" t="str">
        <f>G18</f>
        <v>БОЯРОВ В.В. (ВК, г. Саранск)</v>
      </c>
      <c r="F43" s="105"/>
      <c r="G43" s="105"/>
      <c r="H43" s="105"/>
      <c r="I43" s="105" t="str">
        <f>G20</f>
        <v>МЯГКОВ А.О. (IК, г. Саранск)</v>
      </c>
      <c r="J43" s="105"/>
      <c r="K43" s="106"/>
    </row>
    <row r="44" spans="1:11" ht="14.4" thickTop="1" x14ac:dyDescent="0.25"/>
    <row r="45" spans="1:11" ht="18" x14ac:dyDescent="0.25">
      <c r="A45" s="50"/>
      <c r="B45" s="51"/>
      <c r="C45" s="51"/>
      <c r="D45" s="50"/>
      <c r="E45" s="52"/>
      <c r="F45" s="50"/>
      <c r="G45" s="50"/>
      <c r="H45" s="53"/>
      <c r="I45" s="53"/>
      <c r="J45" s="50"/>
      <c r="K45" s="50"/>
    </row>
    <row r="46" spans="1:11" ht="21" x14ac:dyDescent="0.25">
      <c r="A46" s="48"/>
      <c r="B46" s="48"/>
      <c r="C46" s="49"/>
      <c r="D46" s="91"/>
      <c r="E46" s="91"/>
      <c r="F46" s="91"/>
      <c r="G46" s="91"/>
    </row>
    <row r="47" spans="1:11" ht="18" x14ac:dyDescent="0.25">
      <c r="D47" s="50"/>
    </row>
  </sheetData>
  <autoFilter ref="A23:G23">
    <sortState ref="A23:G31">
      <sortCondition ref="A22"/>
    </sortState>
  </autoFilter>
  <mergeCells count="29">
    <mergeCell ref="H16:K16"/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  <mergeCell ref="D46:G46"/>
    <mergeCell ref="A28:D28"/>
    <mergeCell ref="G28:K28"/>
    <mergeCell ref="A37:D37"/>
    <mergeCell ref="E37:H37"/>
    <mergeCell ref="I37:K37"/>
    <mergeCell ref="J22:J23"/>
    <mergeCell ref="K22:K23"/>
    <mergeCell ref="H22:I22"/>
    <mergeCell ref="A43:D43"/>
    <mergeCell ref="E43:H43"/>
    <mergeCell ref="I43:K43"/>
    <mergeCell ref="A14:D14"/>
    <mergeCell ref="A15:D15"/>
    <mergeCell ref="A16:G16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2025-06-06T13:10:19Z</cp:lastPrinted>
  <dcterms:created xsi:type="dcterms:W3CDTF">1996-10-08T23:32:33Z</dcterms:created>
  <dcterms:modified xsi:type="dcterms:W3CDTF">2025-06-06T13:10:47Z</dcterms:modified>
</cp:coreProperties>
</file>