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гонка на время" sheetId="106" r:id="rId1"/>
  </sheets>
  <definedNames>
    <definedName name="_xlnm._FilterDatabase" localSheetId="0" hidden="1">'КР гонка на время'!$B$22:$H$22</definedName>
    <definedName name="_xlnm.Print_Titles" localSheetId="0">'КР гонка на время'!$22:$22</definedName>
    <definedName name="_xlnm.Print_Area" localSheetId="0">'КР гонка на время'!$A$1:$K$43</definedName>
  </definedNames>
  <calcPr calcId="144525"/>
</workbook>
</file>

<file path=xl/calcChain.xml><?xml version="1.0" encoding="utf-8"?>
<calcChain xmlns="http://schemas.openxmlformats.org/spreadsheetml/2006/main">
  <c r="H32" i="106" l="1"/>
  <c r="K35" i="106"/>
  <c r="K34" i="106"/>
  <c r="K33" i="106"/>
  <c r="K32" i="106"/>
  <c r="K31" i="106"/>
  <c r="K30" i="106"/>
  <c r="H35" i="106" l="1"/>
  <c r="H33" i="106"/>
  <c r="H31" i="106" l="1"/>
  <c r="K29" i="106" l="1"/>
  <c r="I43" i="106" l="1"/>
  <c r="E43" i="106"/>
  <c r="A43" i="106"/>
</calcChain>
</file>

<file path=xl/sharedStrings.xml><?xml version="1.0" encoding="utf-8"?>
<sst xmlns="http://schemas.openxmlformats.org/spreadsheetml/2006/main" count="89" uniqueCount="84">
  <si>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</si>
  <si>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</si>
  <si>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</si>
  <si>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</si>
  <si>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</si>
  <si>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</si>
  <si>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</si>
  <si>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</si>
  <si>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</si>
  <si>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</si>
  <si>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</si>
  <si>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</si>
  <si>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</si>
  <si>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</si>
  <si>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</si>
  <si>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</si>
  <si>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</si>
  <si>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</si>
  <si>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</si>
  <si>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</si>
  <si>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</si>
  <si>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</si>
  <si>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</si>
  <si>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</si>
  <si>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</si>
  <si>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</si>
  <si>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</si>
  <si>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</si>
  <si>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</si>
  <si>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</si>
  <si>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</si>
  <si>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</si>
  <si>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</si>
  <si>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</si>
  <si>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</si>
  <si>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</si>
  <si>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</si>
  <si>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</si>
  <si>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</si>
  <si>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</si>
  <si>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</si>
  <si>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</si>
  <si>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</si>
  <si>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</si>
  <si>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</si>
  <si>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</si>
  <si>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</si>
  <si>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</si>
  <si>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</si>
  <si>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</si>
  <si>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t>Женщины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</si>
  <si>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</si>
  <si>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</si>
  <si>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</si>
  <si>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ЧЕРНЫШОВ М.Ю. (г.Пенза)</t>
  </si>
  <si>
    <t>БОЯРОВ В.В. (ВК, г. Саранск)</t>
  </si>
  <si>
    <t>3 м</t>
  </si>
  <si>
    <t>БУКОВА О.Ю.(IК, г. Пенза)</t>
  </si>
  <si>
    <t>372 м</t>
  </si>
  <si>
    <t>МЕСТО ПРОВЕДЕНИЯ: г. Пенза</t>
  </si>
  <si>
    <t>МЕЖРЕГИОНАЛЬНЫЕ СОРЕВНОВАНИЯ (ЧПФО)</t>
  </si>
  <si>
    <t>№ ЕКП 2025: 2008580017030589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</si>
  <si>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10ч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</si>
  <si>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00м</t>
    </r>
  </si>
  <si>
    <t>ДАТА ПРОВЕДЕНИЯ: 06 июня 2025г.</t>
  </si>
  <si>
    <t>ЧЕМПИОНАТ ПРИВОЛЖСКОГО ФЕДЕРАЛЬНОГО ОКРУГА</t>
  </si>
  <si>
    <t>74</t>
  </si>
  <si>
    <t>10009905195</t>
  </si>
  <si>
    <t>Адмакина Светлана Сергеевна</t>
  </si>
  <si>
    <t>30.03.1998</t>
  </si>
  <si>
    <t>Мордовия</t>
  </si>
  <si>
    <t>0:00:39,47</t>
  </si>
  <si>
    <t>818</t>
  </si>
  <si>
    <t>10036099239</t>
  </si>
  <si>
    <t>Хлуднева Дарья Александровна</t>
  </si>
  <si>
    <t>26.08.2003</t>
  </si>
  <si>
    <t>0:00:42,01</t>
  </si>
  <si>
    <t>555</t>
  </si>
  <si>
    <t>10090064076</t>
  </si>
  <si>
    <t>Комарова Авелина Александровна</t>
  </si>
  <si>
    <t>31.10.2006</t>
  </si>
  <si>
    <t>Пензенская обл.</t>
  </si>
  <si>
    <t>0:00:45,76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</si>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</sst>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b/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3" fillId="2" borderId="3" xfId="2" applyFont="1" applyFill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5" xfId="8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165" fontId="23" fillId="0" borderId="21" xfId="0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7" fillId="2" borderId="25" xfId="2" applyFont="1" applyFill="1" applyBorder="1" applyAlignment="1">
      <alignment horizontal="center" vertical="center"/>
    </xf>
    <xf numFmtId="14" fontId="17" fillId="2" borderId="25" xfId="8" applyNumberFormat="1" applyFont="1" applyFill="1" applyBorder="1" applyAlignment="1">
      <alignment horizontal="center" vertical="center" wrapText="1"/>
    </xf>
    <xf numFmtId="0" fontId="17" fillId="2" borderId="26" xfId="8" applyFont="1" applyFill="1" applyBorder="1" applyAlignment="1">
      <alignment vertical="center" wrapText="1"/>
    </xf>
    <xf numFmtId="0" fontId="17" fillId="2" borderId="27" xfId="8" applyFont="1" applyFill="1" applyBorder="1" applyAlignment="1">
      <alignment vertical="center" wrapText="1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4" fillId="0" borderId="2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5" fontId="23" fillId="0" borderId="0" xfId="0" applyNumberFormat="1" applyFont="1" applyBorder="1" applyAlignment="1">
      <alignment horizontal="center"/>
    </xf>
    <xf numFmtId="0" fontId="22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53340</xdr:rowOff>
    </xdr:from>
    <xdr:to>
      <xdr:col>10</xdr:col>
      <xdr:colOff>699770</xdr:colOff>
      <xdr:row>3</xdr:row>
      <xdr:rowOff>179253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3340"/>
          <a:ext cx="1387475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153459</xdr:colOff>
      <xdr:row>0</xdr:row>
      <xdr:rowOff>13124</xdr:rowOff>
    </xdr:from>
    <xdr:to>
      <xdr:col>10</xdr:col>
      <xdr:colOff>793751</xdr:colOff>
      <xdr:row>3</xdr:row>
      <xdr:rowOff>223800</xdr:rowOff>
    </xdr:to>
    <xdr:pic>
      <xdr:nvPicPr>
        <xdr:cNvPr id="5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8409" y="13124"/>
          <a:ext cx="1516592" cy="101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47"/>
  <sheetViews>
    <sheetView tabSelected="1" view="pageBreakPreview" topLeftCell="A16" zoomScaleNormal="70" zoomScaleSheetLayoutView="100" zoomScalePageLayoutView="50" workbookViewId="0">
      <selection activeCell="G23" sqref="G23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5.33203125" style="1" customWidth="1"/>
    <col min="5" max="5" width="13.44140625" style="10" customWidth="1"/>
    <col min="6" max="6" width="12" style="1" customWidth="1"/>
    <col min="7" max="7" width="29.6640625" style="1" customWidth="1"/>
    <col min="8" max="8" width="15.33203125" style="21" customWidth="1"/>
    <col min="9" max="9" width="9.88671875" style="21" customWidth="1"/>
    <col min="10" max="10" width="13.109375" style="1" customWidth="1"/>
    <col min="11" max="11" width="12.33203125" style="1" customWidth="1"/>
    <col min="12" max="16384" width="9.109375" style="1"/>
  </cols>
  <sheetData>
    <row r="1" spans="1:11" customFormat="1" ht="21" x14ac:dyDescent="0.25">
      <c r="A1" s="118" t="s">
        <v>27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customFormat="1" ht="21" x14ac:dyDescent="0.25">
      <c r="A2" s="118" t="s">
        <v>26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customFormat="1" ht="21" x14ac:dyDescent="0.25">
      <c r="A3" s="118" t="s">
        <v>51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customFormat="1" ht="21" x14ac:dyDescent="0.25">
      <c r="A4" s="118" t="s">
        <v>52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customFormat="1" ht="21" x14ac:dyDescent="0.25">
      <c r="A5" s="118" t="s">
        <v>53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customFormat="1" ht="23.4" x14ac:dyDescent="0.25">
      <c r="A6" s="128" t="s">
        <v>65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customFormat="1" ht="28.8" hidden="1" x14ac:dyDescent="0.25">
      <c r="A7" s="122" t="s">
        <v>60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customFormat="1" ht="21" x14ac:dyDescent="0.25">
      <c r="A8" s="123" t="s">
        <v>10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customFormat="1" ht="21.6" thickBot="1" x14ac:dyDescent="0.3">
      <c r="A9" s="124" t="s">
        <v>23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9.5" customHeight="1" thickTop="1" x14ac:dyDescent="0.25">
      <c r="A10" s="125" t="s">
        <v>15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8" customHeight="1" x14ac:dyDescent="0.25">
      <c r="A11" s="119" t="s">
        <v>38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1"/>
    </row>
    <row r="12" spans="1:11" ht="19.5" customHeight="1" x14ac:dyDescent="0.25">
      <c r="A12" s="119" t="s">
        <v>50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1"/>
    </row>
    <row r="13" spans="1:11" ht="21" customHeight="1" x14ac:dyDescent="0.25">
      <c r="A13" s="115" t="s">
        <v>23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7"/>
    </row>
    <row r="14" spans="1:11" ht="20.100000000000001" customHeight="1" x14ac:dyDescent="0.25">
      <c r="A14" s="105" t="s">
        <v>59</v>
      </c>
      <c r="B14" s="106"/>
      <c r="C14" s="106"/>
      <c r="D14" s="106"/>
      <c r="E14" s="2"/>
      <c r="F14" s="64" t="s">
        <v>62</v>
      </c>
      <c r="G14" s="64"/>
      <c r="H14" s="11"/>
      <c r="I14" s="11"/>
      <c r="J14" s="3"/>
      <c r="K14" s="4" t="s">
        <v>43</v>
      </c>
    </row>
    <row r="15" spans="1:11" ht="20.100000000000001" customHeight="1" x14ac:dyDescent="0.25">
      <c r="A15" s="107" t="s">
        <v>64</v>
      </c>
      <c r="B15" s="108"/>
      <c r="C15" s="108"/>
      <c r="D15" s="108"/>
      <c r="E15" s="5"/>
      <c r="F15" s="31" t="s">
        <v>63</v>
      </c>
      <c r="G15" s="31"/>
      <c r="H15" s="12"/>
      <c r="I15" s="12"/>
      <c r="J15" s="6"/>
      <c r="K15" s="7" t="s">
        <v>61</v>
      </c>
    </row>
    <row r="16" spans="1:11" ht="20.100000000000001" customHeight="1" x14ac:dyDescent="0.25">
      <c r="A16" s="109" t="s">
        <v>5</v>
      </c>
      <c r="B16" s="110"/>
      <c r="C16" s="110"/>
      <c r="D16" s="110"/>
      <c r="E16" s="110"/>
      <c r="F16" s="110"/>
      <c r="G16" s="111"/>
      <c r="H16" s="112" t="s">
        <v>0</v>
      </c>
      <c r="I16" s="113"/>
      <c r="J16" s="113"/>
      <c r="K16" s="114"/>
    </row>
    <row r="17" spans="1:11" ht="20.100000000000001" customHeight="1" x14ac:dyDescent="0.25">
      <c r="A17" s="13" t="s">
        <v>11</v>
      </c>
      <c r="B17" s="8"/>
      <c r="C17" s="8"/>
      <c r="D17" s="14"/>
      <c r="E17" s="15"/>
      <c r="F17" s="14"/>
      <c r="G17" s="9" t="s">
        <v>54</v>
      </c>
      <c r="H17" s="43" t="s">
        <v>28</v>
      </c>
      <c r="I17" s="44"/>
      <c r="J17" s="44"/>
      <c r="K17" s="45"/>
    </row>
    <row r="18" spans="1:11" ht="20.100000000000001" customHeight="1" x14ac:dyDescent="0.25">
      <c r="A18" s="13" t="s">
        <v>12</v>
      </c>
      <c r="B18" s="8"/>
      <c r="C18" s="8"/>
      <c r="D18" s="9"/>
      <c r="E18" s="30"/>
      <c r="F18" s="16"/>
      <c r="G18" s="87" t="s">
        <v>55</v>
      </c>
      <c r="H18" s="43" t="s">
        <v>30</v>
      </c>
      <c r="I18" s="44"/>
      <c r="J18" s="44"/>
      <c r="K18" s="62" t="s">
        <v>56</v>
      </c>
    </row>
    <row r="19" spans="1:11" ht="20.100000000000001" customHeight="1" x14ac:dyDescent="0.25">
      <c r="A19" s="13" t="s">
        <v>13</v>
      </c>
      <c r="B19" s="8"/>
      <c r="C19" s="8"/>
      <c r="D19" s="9"/>
      <c r="E19" s="30"/>
      <c r="F19" s="16"/>
      <c r="G19" s="87" t="s">
        <v>57</v>
      </c>
      <c r="H19" s="43" t="s">
        <v>31</v>
      </c>
      <c r="I19" s="44"/>
      <c r="J19" s="44"/>
      <c r="K19" s="62" t="s">
        <v>58</v>
      </c>
    </row>
    <row r="20" spans="1:11" ht="20.100000000000001" customHeight="1" thickBot="1" x14ac:dyDescent="0.3">
      <c r="A20" s="13" t="s">
        <v>9</v>
      </c>
      <c r="B20" s="32"/>
      <c r="C20" s="32"/>
      <c r="D20" s="16"/>
      <c r="F20" s="34"/>
      <c r="G20" s="88" t="s">
        <v>83</v>
      </c>
      <c r="H20" s="33" t="s">
        <v>29</v>
      </c>
      <c r="I20" s="46"/>
      <c r="J20" s="29"/>
      <c r="K20" s="63">
        <v>1</v>
      </c>
    </row>
    <row r="21" spans="1:11" ht="7.5" customHeight="1" thickTop="1" x14ac:dyDescent="0.25">
      <c r="A21" s="66"/>
      <c r="B21" s="67"/>
      <c r="C21" s="67"/>
      <c r="D21" s="66"/>
      <c r="E21" s="68"/>
      <c r="F21" s="66"/>
      <c r="G21" s="66"/>
      <c r="H21" s="69"/>
      <c r="I21" s="69"/>
      <c r="J21" s="66"/>
      <c r="K21" s="66"/>
    </row>
    <row r="22" spans="1:11" s="74" customFormat="1" ht="34.200000000000003" customHeight="1" x14ac:dyDescent="0.25">
      <c r="A22" s="83" t="s">
        <v>49</v>
      </c>
      <c r="B22" s="73" t="s">
        <v>7</v>
      </c>
      <c r="C22" s="73" t="s">
        <v>22</v>
      </c>
      <c r="D22" s="73" t="s">
        <v>1</v>
      </c>
      <c r="E22" s="84" t="s">
        <v>21</v>
      </c>
      <c r="F22" s="73" t="s">
        <v>4</v>
      </c>
      <c r="G22" s="73" t="s">
        <v>25</v>
      </c>
      <c r="H22" s="85" t="s">
        <v>37</v>
      </c>
      <c r="I22" s="86"/>
      <c r="J22" s="72" t="s">
        <v>17</v>
      </c>
      <c r="K22" s="72" t="s">
        <v>8</v>
      </c>
    </row>
    <row r="23" spans="1:11" s="75" customFormat="1" ht="24.9" customHeight="1" x14ac:dyDescent="0.3">
      <c r="A23" s="89">
        <v>1</v>
      </c>
      <c r="B23" s="89" t="s">
        <v>66</v>
      </c>
      <c r="C23" s="89" t="s">
        <v>67</v>
      </c>
      <c r="D23" s="89" t="s">
        <v>68</v>
      </c>
      <c r="E23" s="89" t="s">
        <v>69</v>
      </c>
      <c r="F23" s="89" t="s">
        <v>16</v>
      </c>
      <c r="G23" s="89" t="s">
        <v>70</v>
      </c>
      <c r="H23" s="89" t="s">
        <v>71</v>
      </c>
      <c r="I23" s="76"/>
      <c r="J23" s="129"/>
      <c r="K23" s="130"/>
    </row>
    <row r="24" spans="1:11" s="75" customFormat="1" ht="24.9" customHeight="1" x14ac:dyDescent="0.3">
      <c r="A24" s="89">
        <v>2</v>
      </c>
      <c r="B24" s="89" t="s">
        <v>72</v>
      </c>
      <c r="C24" s="89" t="s">
        <v>73</v>
      </c>
      <c r="D24" s="89" t="s">
        <v>74</v>
      </c>
      <c r="E24" s="89" t="s">
        <v>75</v>
      </c>
      <c r="F24" s="89" t="s">
        <v>16</v>
      </c>
      <c r="G24" s="89" t="s">
        <v>70</v>
      </c>
      <c r="H24" s="89" t="s">
        <v>76</v>
      </c>
      <c r="I24" s="76"/>
      <c r="J24" s="129"/>
      <c r="K24" s="130"/>
    </row>
    <row r="25" spans="1:11" s="75" customFormat="1" ht="24.9" customHeight="1" x14ac:dyDescent="0.3">
      <c r="A25" s="89">
        <v>3</v>
      </c>
      <c r="B25" s="89" t="s">
        <v>77</v>
      </c>
      <c r="C25" s="89" t="s">
        <v>78</v>
      </c>
      <c r="D25" s="89" t="s">
        <v>79</v>
      </c>
      <c r="E25" s="89" t="s">
        <v>80</v>
      </c>
      <c r="F25" s="89" t="s">
        <v>16</v>
      </c>
      <c r="G25" s="89" t="s">
        <v>81</v>
      </c>
      <c r="H25" s="89" t="s">
        <v>82</v>
      </c>
      <c r="I25" s="76"/>
      <c r="J25" s="129"/>
      <c r="K25" s="130"/>
    </row>
    <row r="26" spans="1:11" s="75" customFormat="1" ht="24.9" customHeight="1" x14ac:dyDescent="0.3">
      <c r="A26" s="90"/>
      <c r="B26" s="90"/>
      <c r="C26" s="90"/>
      <c r="D26" s="90"/>
      <c r="E26" s="90"/>
      <c r="F26" s="90"/>
      <c r="G26" s="90"/>
      <c r="H26" s="90"/>
      <c r="I26" s="91"/>
      <c r="J26" s="92"/>
      <c r="K26" s="93"/>
    </row>
    <row r="27" spans="1:11" ht="24.9" customHeight="1" x14ac:dyDescent="0.3">
      <c r="A27" s="77"/>
      <c r="B27" s="78"/>
      <c r="C27" s="78"/>
      <c r="D27" s="79"/>
      <c r="E27" s="80"/>
      <c r="F27" s="81"/>
      <c r="G27" s="81"/>
      <c r="H27" s="82"/>
      <c r="I27" s="82"/>
      <c r="J27" s="17"/>
      <c r="K27" s="17"/>
    </row>
    <row r="28" spans="1:11" ht="14.4" x14ac:dyDescent="0.25">
      <c r="A28" s="95" t="s">
        <v>3</v>
      </c>
      <c r="B28" s="96"/>
      <c r="C28" s="96"/>
      <c r="D28" s="96"/>
      <c r="E28" s="65"/>
      <c r="F28" s="65"/>
      <c r="G28" s="96" t="s">
        <v>24</v>
      </c>
      <c r="H28" s="96"/>
      <c r="I28" s="96"/>
      <c r="J28" s="96"/>
      <c r="K28" s="97"/>
    </row>
    <row r="29" spans="1:11" ht="15" customHeight="1" x14ac:dyDescent="0.25">
      <c r="A29" s="54" t="s">
        <v>32</v>
      </c>
      <c r="B29" s="16"/>
      <c r="C29" s="16"/>
      <c r="D29" s="55"/>
      <c r="E29" s="19"/>
      <c r="F29" s="52"/>
      <c r="G29" s="18" t="s">
        <v>20</v>
      </c>
      <c r="H29" s="48">
        <v>1</v>
      </c>
      <c r="I29" s="58"/>
      <c r="J29" s="35" t="s">
        <v>18</v>
      </c>
      <c r="K29" s="61">
        <f>COUNTIF(F23:F23,"ЗМС")</f>
        <v>0</v>
      </c>
    </row>
    <row r="30" spans="1:11" ht="15" customHeight="1" x14ac:dyDescent="0.25">
      <c r="A30" s="54" t="s">
        <v>33</v>
      </c>
      <c r="B30" s="16"/>
      <c r="C30" s="16"/>
      <c r="D30" s="55"/>
      <c r="E30" s="1"/>
      <c r="F30" s="53"/>
      <c r="G30" s="20" t="s">
        <v>44</v>
      </c>
      <c r="H30" s="47">
        <v>1</v>
      </c>
      <c r="I30" s="50"/>
      <c r="J30" s="35" t="s">
        <v>14</v>
      </c>
      <c r="K30" s="61">
        <f>COUNTIF(F23:F27,"МСМК")</f>
        <v>0</v>
      </c>
    </row>
    <row r="31" spans="1:11" ht="15" customHeight="1" x14ac:dyDescent="0.25">
      <c r="A31" s="54" t="s">
        <v>34</v>
      </c>
      <c r="B31" s="16"/>
      <c r="C31" s="16"/>
      <c r="D31" s="55"/>
      <c r="E31" s="1"/>
      <c r="F31" s="53"/>
      <c r="G31" s="20" t="s">
        <v>45</v>
      </c>
      <c r="H31" s="47">
        <f>H32+H33+H35</f>
        <v>1</v>
      </c>
      <c r="I31" s="50"/>
      <c r="J31" s="35" t="s">
        <v>16</v>
      </c>
      <c r="K31" s="61">
        <f>COUNTIF(F23:F28,"МС")</f>
        <v>3</v>
      </c>
    </row>
    <row r="32" spans="1:11" ht="15" customHeight="1" x14ac:dyDescent="0.25">
      <c r="A32" s="54" t="s">
        <v>35</v>
      </c>
      <c r="B32" s="16"/>
      <c r="C32" s="16"/>
      <c r="D32" s="55"/>
      <c r="E32" s="1"/>
      <c r="F32" s="53"/>
      <c r="G32" s="20" t="s">
        <v>39</v>
      </c>
      <c r="H32" s="48">
        <f>COUNT(A23:A23)</f>
        <v>1</v>
      </c>
      <c r="I32" s="49"/>
      <c r="J32" s="35" t="s">
        <v>19</v>
      </c>
      <c r="K32" s="61">
        <f>COUNTIF(F23:F29,"КМС")</f>
        <v>0</v>
      </c>
    </row>
    <row r="33" spans="1:26" ht="15" customHeight="1" x14ac:dyDescent="0.25">
      <c r="A33" s="54"/>
      <c r="B33" s="16"/>
      <c r="C33" s="16"/>
      <c r="D33" s="55"/>
      <c r="E33" s="1"/>
      <c r="F33" s="53"/>
      <c r="G33" s="20" t="s">
        <v>40</v>
      </c>
      <c r="H33" s="48">
        <f>COUNTIF(A23:A23,"НФ")</f>
        <v>0</v>
      </c>
      <c r="I33" s="49"/>
      <c r="J33" s="70" t="s">
        <v>46</v>
      </c>
      <c r="K33" s="61">
        <f>COUNTIF(F23:F30,"1 сп.р.")</f>
        <v>0</v>
      </c>
    </row>
    <row r="34" spans="1:26" ht="15" customHeight="1" x14ac:dyDescent="0.25">
      <c r="A34" s="54"/>
      <c r="B34" s="16"/>
      <c r="C34" s="16"/>
      <c r="D34" s="55"/>
      <c r="E34" s="1"/>
      <c r="F34" s="53"/>
      <c r="G34" s="20" t="s">
        <v>41</v>
      </c>
      <c r="H34" s="36">
        <v>0</v>
      </c>
      <c r="I34" s="51"/>
      <c r="J34" s="71" t="s">
        <v>48</v>
      </c>
      <c r="K34" s="61">
        <f>COUNTIF(F23:F31,"2 сп.р.")</f>
        <v>0</v>
      </c>
    </row>
    <row r="35" spans="1:26" ht="15" customHeight="1" x14ac:dyDescent="0.25">
      <c r="A35" s="54"/>
      <c r="B35" s="16"/>
      <c r="C35" s="16"/>
      <c r="D35" s="55"/>
      <c r="E35" s="22"/>
      <c r="F35" s="59"/>
      <c r="G35" s="20" t="s">
        <v>42</v>
      </c>
      <c r="H35" s="36">
        <f>COUNTIF(A23:A23,"ДСКВ")</f>
        <v>0</v>
      </c>
      <c r="I35" s="60"/>
      <c r="J35" s="71" t="s">
        <v>47</v>
      </c>
      <c r="K35" s="61">
        <f>COUNTIF(F23:F32,"3 сп.р.")</f>
        <v>0</v>
      </c>
    </row>
    <row r="36" spans="1:26" ht="9.75" customHeight="1" x14ac:dyDescent="0.25">
      <c r="A36" s="23"/>
      <c r="K36" s="24"/>
    </row>
    <row r="37" spans="1:26" ht="15.6" x14ac:dyDescent="0.25">
      <c r="A37" s="98" t="s">
        <v>2</v>
      </c>
      <c r="B37" s="99"/>
      <c r="C37" s="99"/>
      <c r="D37" s="99"/>
      <c r="E37" s="100" t="s">
        <v>6</v>
      </c>
      <c r="F37" s="100"/>
      <c r="G37" s="100"/>
      <c r="H37" s="100"/>
      <c r="I37" s="100" t="s">
        <v>36</v>
      </c>
      <c r="J37" s="100"/>
      <c r="K37" s="101"/>
    </row>
    <row r="38" spans="1:26" x14ac:dyDescent="0.25">
      <c r="A38" s="23"/>
      <c r="B38" s="1"/>
      <c r="C38" s="1"/>
      <c r="E38" s="1"/>
      <c r="F38" s="19"/>
      <c r="G38" s="19"/>
      <c r="H38" s="19"/>
      <c r="I38" s="19"/>
      <c r="J38" s="19"/>
      <c r="K38" s="28"/>
    </row>
    <row r="39" spans="1:26" x14ac:dyDescent="0.25">
      <c r="A39" s="25"/>
      <c r="D39" s="26"/>
      <c r="E39" s="56"/>
      <c r="F39" s="26"/>
      <c r="G39" s="26"/>
      <c r="H39" s="57"/>
      <c r="I39" s="57"/>
      <c r="J39" s="26"/>
      <c r="K39" s="27"/>
    </row>
    <row r="40" spans="1:26" x14ac:dyDescent="0.25">
      <c r="A40" s="25"/>
      <c r="D40" s="26"/>
      <c r="E40" s="56"/>
      <c r="F40" s="26"/>
      <c r="G40" s="26"/>
      <c r="H40" s="57"/>
      <c r="I40" s="57"/>
      <c r="J40" s="26"/>
      <c r="K40" s="27"/>
    </row>
    <row r="41" spans="1:26" x14ac:dyDescent="0.25">
      <c r="A41" s="25"/>
      <c r="D41" s="26"/>
      <c r="E41" s="56"/>
      <c r="F41" s="26"/>
      <c r="G41" s="26"/>
      <c r="H41" s="57"/>
      <c r="I41" s="57"/>
      <c r="J41" s="26"/>
      <c r="K41" s="27"/>
    </row>
    <row r="42" spans="1:26" x14ac:dyDescent="0.25">
      <c r="A42" s="25"/>
      <c r="D42" s="26"/>
      <c r="E42" s="56"/>
      <c r="F42" s="26"/>
      <c r="G42" s="26"/>
      <c r="H42" s="57"/>
      <c r="I42" s="57"/>
      <c r="J42" s="26"/>
      <c r="K42" s="27"/>
    </row>
    <row r="43" spans="1:26" ht="16.2" thickBot="1" x14ac:dyDescent="0.3">
      <c r="A43" s="102" t="str">
        <f>G19</f>
        <v>БУКОВА О.Ю.(IК, г. Пенза)</v>
      </c>
      <c r="B43" s="103"/>
      <c r="C43" s="103"/>
      <c r="D43" s="103"/>
      <c r="E43" s="103" t="str">
        <f>G18</f>
        <v>БОЯРОВ В.В. (ВК, г. Саранск)</v>
      </c>
      <c r="F43" s="103"/>
      <c r="G43" s="103"/>
      <c r="H43" s="103"/>
      <c r="I43" s="103" t="str">
        <f>G20</f>
        <v>МЯГКОВ А.О. (IК, г. Саранск)</v>
      </c>
      <c r="J43" s="103"/>
      <c r="K43" s="104"/>
    </row>
    <row r="44" spans="1:26" s="10" customFormat="1" ht="14.4" thickTop="1" x14ac:dyDescent="0.25">
      <c r="A44" s="1"/>
      <c r="B44" s="26"/>
      <c r="C44" s="26"/>
      <c r="D44" s="1"/>
      <c r="F44" s="1"/>
      <c r="G44" s="1"/>
      <c r="H44" s="21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39" customFormat="1" ht="18" x14ac:dyDescent="0.25">
      <c r="B45" s="40"/>
      <c r="C45" s="40"/>
      <c r="E45" s="41"/>
      <c r="H45" s="42"/>
      <c r="I45" s="42"/>
    </row>
    <row r="46" spans="1:26" ht="21" x14ac:dyDescent="0.25">
      <c r="A46" s="37"/>
      <c r="B46" s="37"/>
      <c r="C46" s="38"/>
      <c r="D46" s="94"/>
      <c r="E46" s="94"/>
      <c r="F46" s="94"/>
      <c r="G46" s="94"/>
    </row>
    <row r="47" spans="1:26" ht="18" x14ac:dyDescent="0.25">
      <c r="D47" s="39"/>
    </row>
  </sheetData>
  <autoFilter ref="B22:H22">
    <sortState ref="B22:H30">
      <sortCondition ref="H21"/>
    </sortState>
  </autoFilter>
  <sortState ref="A22:G29">
    <sortCondition descending="1" ref="A22:A29"/>
  </sortState>
  <mergeCells count="26">
    <mergeCell ref="A6:K6"/>
    <mergeCell ref="A12:K12"/>
    <mergeCell ref="A7:K7"/>
    <mergeCell ref="A8:K8"/>
    <mergeCell ref="A9:K9"/>
    <mergeCell ref="A10:K10"/>
    <mergeCell ref="A11:K11"/>
    <mergeCell ref="A1:K1"/>
    <mergeCell ref="A2:K2"/>
    <mergeCell ref="A3:K3"/>
    <mergeCell ref="A4:K4"/>
    <mergeCell ref="A5:K5"/>
    <mergeCell ref="A14:D14"/>
    <mergeCell ref="A15:D15"/>
    <mergeCell ref="A16:G16"/>
    <mergeCell ref="H16:K16"/>
    <mergeCell ref="A13:K13"/>
    <mergeCell ref="D46:G46"/>
    <mergeCell ref="A28:D28"/>
    <mergeCell ref="G28:K28"/>
    <mergeCell ref="A37:D37"/>
    <mergeCell ref="E37:H37"/>
    <mergeCell ref="I37:K37"/>
    <mergeCell ref="A43:D43"/>
    <mergeCell ref="E43:H43"/>
    <mergeCell ref="I43:K43"/>
  </mergeCells>
  <printOptions horizontalCentered="1"/>
  <pageMargins left="0.19685039370078741" right="0.19685039370078741" top="0.31496062992125984" bottom="0.31496062992125984" header="0.15748031496062992" footer="0.15748031496062992"/>
  <pageSetup paperSize="256" scale="56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2025-06-06T08:36:22Z</cp:lastPrinted>
  <dcterms:created xsi:type="dcterms:W3CDTF">1996-10-08T23:32:33Z</dcterms:created>
  <dcterms:modified xsi:type="dcterms:W3CDTF">2025-06-06T08:36:30Z</dcterms:modified>
</cp:coreProperties>
</file>