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5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время'!$A$1:$K$51</definedName>
  </definedNames>
  <calcPr calcId="144525"/>
</workbook>
</file>

<file path=xl/calcChain.xml><?xml version="1.0" encoding="utf-8"?>
<calcChain xmlns="http://schemas.openxmlformats.org/spreadsheetml/2006/main">
  <c r="K42" i="105" l="1"/>
  <c r="K41" i="105"/>
  <c r="K40" i="105"/>
  <c r="K43" i="105"/>
  <c r="K39" i="105"/>
  <c r="H43" i="105" l="1"/>
  <c r="H41" i="105"/>
  <c r="I51" i="105" l="1"/>
  <c r="E51" i="105"/>
  <c r="A51" i="105"/>
  <c r="K38" i="105"/>
  <c r="K37" i="105"/>
</calcChain>
</file>

<file path=xl/sharedStrings.xml><?xml version="1.0" encoding="utf-8"?>
<sst xmlns="http://schemas.openxmlformats.org/spreadsheetml/2006/main" count="151" uniqueCount="135">
  <si>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</si>
  <si>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</si>
  <si>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</si>
  <si>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</si>
  <si>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</si>
  <si>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</si>
  <si>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</si>
  <si>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</si>
  <si>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</si>
  <si>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</si>
  <si>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</si>
  <si>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</si>
  <si>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</si>
  <si>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</si>
  <si>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</si>
  <si>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</si>
  <si>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</si>
  <si>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</si>
  <si>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</si>
  <si>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</si>
  <si>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</si>
  <si>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</si>
  <si>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</si>
  <si>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</si>
  <si>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</si>
  <si>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</si>
  <si>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</si>
  <si>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</si>
  <si>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</si>
  <si>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</si>
  <si>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</si>
  <si>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</si>
  <si>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</si>
  <si>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</si>
  <si>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</si>
  <si>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</si>
  <si>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</si>
  <si>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</si>
  <si>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</si>
  <si>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</si>
  <si>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</si>
  <si>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</si>
  <si>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</si>
  <si>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</si>
  <si>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</si>
  <si>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</si>
  <si>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</si>
  <si>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</si>
  <si>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</si>
  <si>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</si>
  <si>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</si>
  <si>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Юниорки 17-18 лет</t>
  </si>
  <si>
    <t>ЧЕРНЫШОВ М.Ю. (г. 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</si>
  <si>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</si>
  <si>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</si>
  <si>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</si>
  <si>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</si>
  <si>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</si>
  <si>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30м </t>
    </r>
  </si>
  <si>
    <t>ДАТА ПРОВЕДЕНИЯ: 24 апреля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</si>
  <si>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45м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</si>
  <si>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</si>
  <si>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</si>
  <si>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</si>
  <si>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</si>
  <si>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</si>
  <si>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386</t>
  </si>
  <si>
    <t>10091081768</t>
  </si>
  <si>
    <t>Ситникова-Рыхлицкая Софья</t>
  </si>
  <si>
    <t>26.05.2007</t>
  </si>
  <si>
    <t>Иркутская обл.</t>
  </si>
  <si>
    <t>0:00:39,08</t>
  </si>
  <si>
    <t>63</t>
  </si>
  <si>
    <t>10093066430</t>
  </si>
  <si>
    <t>Бусарова Дарья</t>
  </si>
  <si>
    <t>03.04.2008</t>
  </si>
  <si>
    <t>Мордовия</t>
  </si>
  <si>
    <t>0:00:41,15</t>
  </si>
  <si>
    <t>932</t>
  </si>
  <si>
    <t>10126400377</t>
  </si>
  <si>
    <t>Акимова Анастасия</t>
  </si>
  <si>
    <t>02.03.2007</t>
  </si>
  <si>
    <t>Краснодарский край</t>
  </si>
  <si>
    <t>0:00:44,43</t>
  </si>
  <si>
    <t>878</t>
  </si>
  <si>
    <t>10104993083</t>
  </si>
  <si>
    <t>Дуляр Софья</t>
  </si>
  <si>
    <t>10.07.2007</t>
  </si>
  <si>
    <t>Санкт-Петербург</t>
  </si>
  <si>
    <t>0:00:44,52</t>
  </si>
  <si>
    <t>777</t>
  </si>
  <si>
    <t>10112255050</t>
  </si>
  <si>
    <t>Сафина Арианна</t>
  </si>
  <si>
    <t>11.06.2007</t>
  </si>
  <si>
    <t>Брянская обл.</t>
  </si>
  <si>
    <t>0:00:44,79</t>
  </si>
  <si>
    <t>43</t>
  </si>
  <si>
    <t>10090061753</t>
  </si>
  <si>
    <t>Ажнакина Анастасия</t>
  </si>
  <si>
    <t>01.03.2007</t>
  </si>
  <si>
    <t>Пензенская обл.</t>
  </si>
  <si>
    <t>0:00:44,89</t>
  </si>
  <si>
    <t>583</t>
  </si>
  <si>
    <t>10090061955</t>
  </si>
  <si>
    <t>Алексеева Анна</t>
  </si>
  <si>
    <t>16.10.2007</t>
  </si>
  <si>
    <t>0:00:44,93</t>
  </si>
  <si>
    <t>883</t>
  </si>
  <si>
    <t>10110290084</t>
  </si>
  <si>
    <t>Трошкина Дарья</t>
  </si>
  <si>
    <t>13.02.2008</t>
  </si>
  <si>
    <t>Москва</t>
  </si>
  <si>
    <t>0:00:45,73</t>
  </si>
  <si>
    <t>197</t>
  </si>
  <si>
    <t>10118419503</t>
  </si>
  <si>
    <t>Егорова Виктория</t>
  </si>
  <si>
    <t>22.03.2008</t>
  </si>
  <si>
    <t>Свердловская обл.</t>
  </si>
  <si>
    <t>0:00:51,99</t>
  </si>
  <si>
    <t>198</t>
  </si>
  <si>
    <t>10105865780</t>
  </si>
  <si>
    <t>Саблина Дарья</t>
  </si>
  <si>
    <t>12.07.2007</t>
  </si>
  <si>
    <t>0:00:53,25</t>
  </si>
  <si>
    <t>371</t>
  </si>
  <si>
    <t>10128287736</t>
  </si>
  <si>
    <t>Шкилева София</t>
  </si>
  <si>
    <t>31.01.2008</t>
  </si>
  <si>
    <t>Ростовская обл.</t>
  </si>
  <si>
    <t>0:00:56,97</t>
  </si>
  <si>
    <t>200</t>
  </si>
  <si>
    <t>10132136919</t>
  </si>
  <si>
    <t>Белявина Ирина</t>
  </si>
  <si>
    <t>23.12.2008</t>
  </si>
  <si>
    <t>0:00:58,67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</si>
</sst>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2">
    <xf numFmtId="0" fontId="0" fillId="0" borderId="0" xfId="0"/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4" xfId="2" applyNumberFormat="1" applyFont="1" applyBorder="1" applyAlignment="1">
      <alignment horizontal="left" vertical="center"/>
    </xf>
    <xf numFmtId="0" fontId="9" fillId="0" borderId="2" xfId="2" applyFont="1" applyBorder="1" applyAlignment="1">
      <alignment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8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14" fontId="9" fillId="0" borderId="8" xfId="2" applyNumberFormat="1" applyFont="1" applyBorder="1" applyAlignment="1">
      <alignment vertical="center"/>
    </xf>
    <xf numFmtId="165" fontId="17" fillId="0" borderId="8" xfId="2" applyNumberFormat="1" applyFont="1" applyBorder="1" applyAlignment="1">
      <alignment vertical="center"/>
    </xf>
    <xf numFmtId="0" fontId="22" fillId="0" borderId="9" xfId="2" applyFont="1" applyBorder="1" applyAlignment="1">
      <alignment horizontal="left" vertical="center" wrapText="1"/>
    </xf>
    <xf numFmtId="164" fontId="22" fillId="0" borderId="9" xfId="2" applyNumberFormat="1" applyFont="1" applyBorder="1" applyAlignment="1">
      <alignment horizontal="left" vertical="center" wrapText="1"/>
    </xf>
    <xf numFmtId="0" fontId="9" fillId="0" borderId="9" xfId="2" applyFont="1" applyBorder="1" applyAlignment="1">
      <alignment horizontal="center" vertical="center"/>
    </xf>
    <xf numFmtId="0" fontId="24" fillId="0" borderId="5" xfId="0" applyFont="1" applyBorder="1"/>
    <xf numFmtId="0" fontId="9" fillId="0" borderId="9" xfId="2" applyFont="1" applyBorder="1" applyAlignment="1">
      <alignment horizontal="right" vertical="center" wrapText="1"/>
    </xf>
    <xf numFmtId="0" fontId="9" fillId="0" borderId="10" xfId="2" applyFont="1" applyBorder="1" applyAlignment="1">
      <alignment horizontal="right" vertical="center" wrapText="1"/>
    </xf>
    <xf numFmtId="1" fontId="9" fillId="0" borderId="5" xfId="2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5" fontId="15" fillId="0" borderId="4" xfId="2" applyNumberFormat="1" applyFont="1" applyBorder="1" applyAlignment="1">
      <alignment horizontal="left" vertical="center"/>
    </xf>
    <xf numFmtId="0" fontId="11" fillId="0" borderId="9" xfId="2" applyFont="1" applyBorder="1" applyAlignment="1">
      <alignment horizontal="right" vertical="center"/>
    </xf>
    <xf numFmtId="165" fontId="15" fillId="0" borderId="4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49" fontId="9" fillId="0" borderId="9" xfId="0" applyNumberFormat="1" applyFont="1" applyBorder="1" applyAlignment="1">
      <alignment vertical="center"/>
    </xf>
    <xf numFmtId="0" fontId="17" fillId="3" borderId="9" xfId="8" applyFont="1" applyFill="1" applyBorder="1" applyAlignment="1">
      <alignment horizontal="center" vertical="center" wrapText="1"/>
    </xf>
    <xf numFmtId="14" fontId="17" fillId="3" borderId="9" xfId="8" applyNumberFormat="1" applyFont="1" applyFill="1" applyBorder="1" applyAlignment="1">
      <alignment horizontal="center" vertical="center" wrapText="1"/>
    </xf>
    <xf numFmtId="0" fontId="17" fillId="3" borderId="5" xfId="8" applyFont="1" applyFill="1" applyBorder="1" applyAlignment="1">
      <alignment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0" fillId="0" borderId="13" xfId="0" applyBorder="1"/>
    <xf numFmtId="0" fontId="9" fillId="0" borderId="0" xfId="2" applyFont="1" applyAlignment="1">
      <alignment vertical="center"/>
    </xf>
    <xf numFmtId="0" fontId="13" fillId="0" borderId="18" xfId="2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9" fillId="0" borderId="15" xfId="2" applyFont="1" applyBorder="1" applyAlignment="1">
      <alignment vertical="center"/>
    </xf>
    <xf numFmtId="0" fontId="17" fillId="3" borderId="19" xfId="2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9" fillId="0" borderId="14" xfId="2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5" fontId="21" fillId="0" borderId="0" xfId="0" applyNumberFormat="1" applyFont="1"/>
    <xf numFmtId="165" fontId="21" fillId="0" borderId="0" xfId="0" applyNumberFormat="1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18" xfId="2" applyFont="1" applyBorder="1" applyAlignment="1">
      <alignment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4" xfId="2" applyFont="1" applyBorder="1" applyAlignment="1">
      <alignment vertical="center"/>
    </xf>
    <xf numFmtId="165" fontId="17" fillId="0" borderId="0" xfId="2" applyNumberFormat="1" applyFont="1" applyAlignment="1">
      <alignment vertical="center"/>
    </xf>
    <xf numFmtId="0" fontId="9" fillId="0" borderId="14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8" fillId="0" borderId="14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24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165" fontId="15" fillId="0" borderId="25" xfId="2" applyNumberFormat="1" applyFont="1" applyBorder="1" applyAlignment="1">
      <alignment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7" xfId="2" applyFont="1" applyBorder="1" applyAlignment="1">
      <alignment horizontal="right" vertical="center"/>
    </xf>
    <xf numFmtId="0" fontId="9" fillId="0" borderId="28" xfId="2" applyFont="1" applyBorder="1" applyAlignment="1">
      <alignment vertical="center"/>
    </xf>
    <xf numFmtId="0" fontId="17" fillId="3" borderId="26" xfId="2" applyFont="1" applyFill="1" applyBorder="1" applyAlignment="1">
      <alignment horizontal="center" vertical="center" wrapText="1"/>
    </xf>
    <xf numFmtId="0" fontId="17" fillId="3" borderId="29" xfId="2" applyFont="1" applyFill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14" fillId="0" borderId="22" xfId="2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22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22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25" fillId="0" borderId="9" xfId="0" applyFont="1" applyFill="1" applyBorder="1" applyAlignment="1">
      <alignment horizontal="center"/>
    </xf>
    <xf numFmtId="0" fontId="19" fillId="0" borderId="14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165" fontId="13" fillId="2" borderId="4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25" xfId="2" applyNumberFormat="1" applyFont="1" applyFill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5" xfId="2" applyNumberFormat="1" applyFont="1" applyFill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9" fillId="0" borderId="26" xfId="0" applyFont="1" applyBorder="1" applyAlignment="1">
      <alignment horizontal="right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582084</xdr:colOff>
      <xdr:row>0</xdr:row>
      <xdr:rowOff>52281</xdr:rowOff>
    </xdr:from>
    <xdr:to>
      <xdr:col>10</xdr:col>
      <xdr:colOff>985310</xdr:colOff>
      <xdr:row>3</xdr:row>
      <xdr:rowOff>199786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4" y="52281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84666</xdr:colOff>
      <xdr:row>0</xdr:row>
      <xdr:rowOff>95250</xdr:rowOff>
    </xdr:from>
    <xdr:to>
      <xdr:col>2</xdr:col>
      <xdr:colOff>103716</xdr:colOff>
      <xdr:row>3</xdr:row>
      <xdr:rowOff>257175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95250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55"/>
  <sheetViews>
    <sheetView tabSelected="1" view="pageBreakPreview" topLeftCell="A22" zoomScale="90" zoomScaleNormal="70" zoomScaleSheetLayoutView="90" zoomScalePageLayoutView="50" workbookViewId="0">
      <selection activeCell="K43" sqref="K43"/>
    </sheetView>
  </sheetViews>
  <sheetFormatPr defaultColWidth="9.109375" defaultRowHeight="13.8" x14ac:dyDescent="0.25"/>
  <cols>
    <col min="1" max="1" width="7" style="76" customWidth="1"/>
    <col min="2" max="2" width="7.88671875" style="63" customWidth="1"/>
    <col min="3" max="3" width="14.6640625" style="63" customWidth="1"/>
    <col min="4" max="4" width="30.109375" style="51" customWidth="1"/>
    <col min="5" max="5" width="14.33203125" style="53" customWidth="1"/>
    <col min="6" max="6" width="12.6640625" style="51" customWidth="1"/>
    <col min="7" max="7" width="28.109375" style="51" customWidth="1"/>
    <col min="8" max="8" width="15.33203125" style="77" customWidth="1"/>
    <col min="9" max="9" width="7.88671875" style="77" customWidth="1"/>
    <col min="10" max="10" width="15.33203125" style="51" customWidth="1"/>
    <col min="11" max="11" width="15.88671875" style="51" customWidth="1"/>
    <col min="12" max="16384" width="9.109375" style="51"/>
  </cols>
  <sheetData>
    <row r="1" spans="1:11" s="50" customFormat="1" ht="21" x14ac:dyDescent="0.25">
      <c r="A1" s="119" t="s">
        <v>28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customFormat="1" ht="21" x14ac:dyDescent="0.25">
      <c r="A2" s="119" t="s">
        <v>27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customFormat="1" ht="21" x14ac:dyDescent="0.25">
      <c r="A3" s="119" t="s">
        <v>54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customFormat="1" ht="21" x14ac:dyDescent="0.25">
      <c r="A4" s="119" t="s">
        <v>55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customFormat="1" ht="21" x14ac:dyDescent="0.25">
      <c r="A5" s="119" t="s">
        <v>56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customFormat="1" ht="28.8" x14ac:dyDescent="0.25">
      <c r="A6" s="114" t="s">
        <v>50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1" customFormat="1" ht="21" x14ac:dyDescent="0.25">
      <c r="A7" s="115" t="s">
        <v>11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1" customFormat="1" ht="21.6" thickBot="1" x14ac:dyDescent="0.3">
      <c r="A8" s="115" t="s">
        <v>24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1:11" ht="19.5" customHeight="1" x14ac:dyDescent="0.25">
      <c r="A9" s="116" t="s">
        <v>16</v>
      </c>
      <c r="B9" s="117"/>
      <c r="C9" s="117"/>
      <c r="D9" s="117"/>
      <c r="E9" s="117"/>
      <c r="F9" s="117"/>
      <c r="G9" s="117"/>
      <c r="H9" s="117"/>
      <c r="I9" s="117"/>
      <c r="J9" s="117"/>
      <c r="K9" s="118"/>
    </row>
    <row r="10" spans="1:11" ht="18" customHeight="1" x14ac:dyDescent="0.25">
      <c r="A10" s="107" t="s">
        <v>39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9.5" customHeight="1" x14ac:dyDescent="0.25">
      <c r="A11" s="107" t="s">
        <v>51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1" ht="5.25" customHeight="1" x14ac:dyDescent="0.25">
      <c r="A12" s="126" t="s">
        <v>24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8"/>
    </row>
    <row r="13" spans="1:11" ht="15.6" x14ac:dyDescent="0.25">
      <c r="A13" s="110" t="s">
        <v>57</v>
      </c>
      <c r="B13" s="111"/>
      <c r="C13" s="111"/>
      <c r="D13" s="111"/>
      <c r="E13" s="1"/>
      <c r="F13" s="105" t="s">
        <v>58</v>
      </c>
      <c r="G13" s="105"/>
      <c r="H13" s="7"/>
      <c r="I13" s="7"/>
      <c r="J13" s="2"/>
      <c r="K13" s="89" t="s">
        <v>44</v>
      </c>
    </row>
    <row r="14" spans="1:11" ht="15.6" x14ac:dyDescent="0.25">
      <c r="A14" s="112" t="s">
        <v>59</v>
      </c>
      <c r="B14" s="113"/>
      <c r="C14" s="113"/>
      <c r="D14" s="113"/>
      <c r="E14" s="3"/>
      <c r="F14" s="17" t="s">
        <v>60</v>
      </c>
      <c r="G14" s="17"/>
      <c r="H14" s="8"/>
      <c r="I14" s="8"/>
      <c r="J14" s="4"/>
      <c r="K14" s="90" t="s">
        <v>61</v>
      </c>
    </row>
    <row r="15" spans="1:11" ht="14.4" x14ac:dyDescent="0.25">
      <c r="A15" s="120" t="s">
        <v>6</v>
      </c>
      <c r="B15" s="121"/>
      <c r="C15" s="121"/>
      <c r="D15" s="121"/>
      <c r="E15" s="121"/>
      <c r="F15" s="121"/>
      <c r="G15" s="122"/>
      <c r="H15" s="123" t="s">
        <v>0</v>
      </c>
      <c r="I15" s="124"/>
      <c r="J15" s="124"/>
      <c r="K15" s="125"/>
    </row>
    <row r="16" spans="1:11" ht="24.9" customHeight="1" x14ac:dyDescent="0.25">
      <c r="A16" s="52" t="s">
        <v>12</v>
      </c>
      <c r="B16" s="5"/>
      <c r="C16" s="5"/>
      <c r="D16" s="9"/>
      <c r="E16" s="10"/>
      <c r="F16" s="9"/>
      <c r="G16" s="41" t="s">
        <v>52</v>
      </c>
      <c r="H16" s="42" t="s">
        <v>29</v>
      </c>
      <c r="I16" s="43"/>
      <c r="J16" s="43"/>
      <c r="K16" s="91"/>
    </row>
    <row r="17" spans="1:11" ht="24.9" customHeight="1" x14ac:dyDescent="0.25">
      <c r="A17" s="52" t="s">
        <v>13</v>
      </c>
      <c r="B17" s="5"/>
      <c r="C17" s="5"/>
      <c r="D17" s="6"/>
      <c r="E17" s="16"/>
      <c r="F17" s="11"/>
      <c r="G17" s="36" t="s">
        <v>53</v>
      </c>
      <c r="H17" s="42" t="s">
        <v>31</v>
      </c>
      <c r="I17" s="43"/>
      <c r="J17" s="43"/>
      <c r="K17" s="92" t="s">
        <v>62</v>
      </c>
    </row>
    <row r="18" spans="1:11" ht="24.9" customHeight="1" x14ac:dyDescent="0.25">
      <c r="A18" s="52" t="s">
        <v>14</v>
      </c>
      <c r="B18" s="5"/>
      <c r="C18" s="5"/>
      <c r="D18" s="6"/>
      <c r="E18" s="16"/>
      <c r="F18" s="11"/>
      <c r="G18" s="36" t="s">
        <v>63</v>
      </c>
      <c r="H18" s="42" t="s">
        <v>32</v>
      </c>
      <c r="I18" s="43"/>
      <c r="J18" s="43"/>
      <c r="K18" s="92" t="s">
        <v>64</v>
      </c>
    </row>
    <row r="19" spans="1:11" ht="24.9" customHeight="1" thickBot="1" x14ac:dyDescent="0.3">
      <c r="A19" s="52" t="s">
        <v>10</v>
      </c>
      <c r="B19" s="18"/>
      <c r="C19" s="18"/>
      <c r="D19" s="11"/>
      <c r="F19" s="19"/>
      <c r="G19" s="37" t="s">
        <v>65</v>
      </c>
      <c r="H19" s="40" t="s">
        <v>30</v>
      </c>
      <c r="I19" s="54"/>
      <c r="J19" s="55"/>
      <c r="K19" s="93">
        <v>1</v>
      </c>
    </row>
    <row r="20" spans="1:11" ht="7.5" customHeight="1" thickTop="1" x14ac:dyDescent="0.25">
      <c r="A20" s="56"/>
      <c r="B20" s="29"/>
      <c r="C20" s="29"/>
      <c r="D20" s="28"/>
      <c r="E20" s="30"/>
      <c r="F20" s="28"/>
      <c r="G20" s="28"/>
      <c r="H20" s="31"/>
      <c r="I20" s="31"/>
      <c r="J20" s="28"/>
      <c r="K20" s="94"/>
    </row>
    <row r="21" spans="1:11" s="58" customFormat="1" ht="29.25" customHeight="1" x14ac:dyDescent="0.25">
      <c r="A21" s="57" t="s">
        <v>4</v>
      </c>
      <c r="B21" s="45" t="s">
        <v>8</v>
      </c>
      <c r="C21" s="45" t="s">
        <v>23</v>
      </c>
      <c r="D21" s="45" t="s">
        <v>1</v>
      </c>
      <c r="E21" s="46" t="s">
        <v>22</v>
      </c>
      <c r="F21" s="45" t="s">
        <v>5</v>
      </c>
      <c r="G21" s="45" t="s">
        <v>26</v>
      </c>
      <c r="H21" s="45" t="s">
        <v>38</v>
      </c>
      <c r="I21" s="45"/>
      <c r="J21" s="49" t="s">
        <v>18</v>
      </c>
      <c r="K21" s="95" t="s">
        <v>9</v>
      </c>
    </row>
    <row r="22" spans="1:11" s="58" customFormat="1" ht="30" customHeight="1" x14ac:dyDescent="0.3">
      <c r="A22" s="106">
        <v>1</v>
      </c>
      <c r="B22" s="106" t="s">
        <v>66</v>
      </c>
      <c r="C22" s="106" t="s">
        <v>67</v>
      </c>
      <c r="D22" s="106" t="s">
        <v>68</v>
      </c>
      <c r="E22" s="106" t="s">
        <v>69</v>
      </c>
      <c r="F22" s="106" t="s">
        <v>20</v>
      </c>
      <c r="G22" s="106" t="s">
        <v>70</v>
      </c>
      <c r="H22" s="106" t="s">
        <v>71</v>
      </c>
      <c r="I22" s="47"/>
      <c r="J22" s="48"/>
      <c r="K22" s="96"/>
    </row>
    <row r="23" spans="1:11" s="58" customFormat="1" ht="30" customHeight="1" x14ac:dyDescent="0.3">
      <c r="A23" s="106">
        <v>2</v>
      </c>
      <c r="B23" s="106" t="s">
        <v>72</v>
      </c>
      <c r="C23" s="106" t="s">
        <v>73</v>
      </c>
      <c r="D23" s="106" t="s">
        <v>74</v>
      </c>
      <c r="E23" s="106" t="s">
        <v>75</v>
      </c>
      <c r="F23" s="106" t="s">
        <v>20</v>
      </c>
      <c r="G23" s="106" t="s">
        <v>76</v>
      </c>
      <c r="H23" s="106" t="s">
        <v>77</v>
      </c>
      <c r="I23" s="47"/>
      <c r="J23" s="48"/>
      <c r="K23" s="96"/>
    </row>
    <row r="24" spans="1:11" s="58" customFormat="1" ht="30" customHeight="1" x14ac:dyDescent="0.3">
      <c r="A24" s="106">
        <v>3</v>
      </c>
      <c r="B24" s="106" t="s">
        <v>78</v>
      </c>
      <c r="C24" s="106" t="s">
        <v>79</v>
      </c>
      <c r="D24" s="106" t="s">
        <v>80</v>
      </c>
      <c r="E24" s="106" t="s">
        <v>81</v>
      </c>
      <c r="F24" s="106" t="s">
        <v>20</v>
      </c>
      <c r="G24" s="106" t="s">
        <v>82</v>
      </c>
      <c r="H24" s="106" t="s">
        <v>83</v>
      </c>
      <c r="I24" s="47"/>
      <c r="J24" s="48"/>
      <c r="K24" s="96"/>
    </row>
    <row r="25" spans="1:11" s="58" customFormat="1" ht="30" customHeight="1" x14ac:dyDescent="0.3">
      <c r="A25" s="106">
        <v>4</v>
      </c>
      <c r="B25" s="106" t="s">
        <v>84</v>
      </c>
      <c r="C25" s="106" t="s">
        <v>85</v>
      </c>
      <c r="D25" s="106" t="s">
        <v>86</v>
      </c>
      <c r="E25" s="106" t="s">
        <v>87</v>
      </c>
      <c r="F25" s="106" t="s">
        <v>20</v>
      </c>
      <c r="G25" s="106" t="s">
        <v>88</v>
      </c>
      <c r="H25" s="106" t="s">
        <v>89</v>
      </c>
      <c r="I25" s="47"/>
      <c r="J25" s="48"/>
      <c r="K25" s="96"/>
    </row>
    <row r="26" spans="1:11" s="58" customFormat="1" ht="30" customHeight="1" x14ac:dyDescent="0.3">
      <c r="A26" s="106">
        <v>5</v>
      </c>
      <c r="B26" s="106" t="s">
        <v>90</v>
      </c>
      <c r="C26" s="106" t="s">
        <v>91</v>
      </c>
      <c r="D26" s="106" t="s">
        <v>92</v>
      </c>
      <c r="E26" s="106" t="s">
        <v>93</v>
      </c>
      <c r="F26" s="106" t="s">
        <v>20</v>
      </c>
      <c r="G26" s="106" t="s">
        <v>94</v>
      </c>
      <c r="H26" s="106" t="s">
        <v>95</v>
      </c>
      <c r="I26" s="47"/>
      <c r="J26" s="48"/>
      <c r="K26" s="96"/>
    </row>
    <row r="27" spans="1:11" s="58" customFormat="1" ht="30" customHeight="1" x14ac:dyDescent="0.3">
      <c r="A27" s="106">
        <v>6</v>
      </c>
      <c r="B27" s="106" t="s">
        <v>96</v>
      </c>
      <c r="C27" s="106" t="s">
        <v>97</v>
      </c>
      <c r="D27" s="106" t="s">
        <v>98</v>
      </c>
      <c r="E27" s="106" t="s">
        <v>99</v>
      </c>
      <c r="F27" s="106" t="s">
        <v>20</v>
      </c>
      <c r="G27" s="106" t="s">
        <v>100</v>
      </c>
      <c r="H27" s="106" t="s">
        <v>101</v>
      </c>
      <c r="I27" s="47"/>
      <c r="J27" s="48"/>
      <c r="K27" s="96"/>
    </row>
    <row r="28" spans="1:11" ht="30" customHeight="1" x14ac:dyDescent="0.3">
      <c r="A28" s="106">
        <v>7</v>
      </c>
      <c r="B28" s="106" t="s">
        <v>102</v>
      </c>
      <c r="C28" s="106" t="s">
        <v>103</v>
      </c>
      <c r="D28" s="106" t="s">
        <v>104</v>
      </c>
      <c r="E28" s="106" t="s">
        <v>105</v>
      </c>
      <c r="F28" s="106" t="s">
        <v>17</v>
      </c>
      <c r="G28" s="106" t="s">
        <v>100</v>
      </c>
      <c r="H28" s="106" t="s">
        <v>106</v>
      </c>
      <c r="I28" s="35"/>
      <c r="J28" s="26"/>
      <c r="K28" s="97"/>
    </row>
    <row r="29" spans="1:11" ht="30" customHeight="1" x14ac:dyDescent="0.3">
      <c r="A29" s="106">
        <v>8</v>
      </c>
      <c r="B29" s="106" t="s">
        <v>107</v>
      </c>
      <c r="C29" s="106" t="s">
        <v>108</v>
      </c>
      <c r="D29" s="106" t="s">
        <v>109</v>
      </c>
      <c r="E29" s="106" t="s">
        <v>110</v>
      </c>
      <c r="F29" s="106" t="s">
        <v>47</v>
      </c>
      <c r="G29" s="106" t="s">
        <v>111</v>
      </c>
      <c r="H29" s="106" t="s">
        <v>112</v>
      </c>
      <c r="I29" s="35"/>
      <c r="J29" s="27"/>
      <c r="K29" s="98"/>
    </row>
    <row r="30" spans="1:11" ht="30" customHeight="1" x14ac:dyDescent="0.3">
      <c r="A30" s="106">
        <v>9</v>
      </c>
      <c r="B30" s="106" t="s">
        <v>113</v>
      </c>
      <c r="C30" s="106" t="s">
        <v>114</v>
      </c>
      <c r="D30" s="106" t="s">
        <v>115</v>
      </c>
      <c r="E30" s="106" t="s">
        <v>116</v>
      </c>
      <c r="F30" s="106" t="s">
        <v>20</v>
      </c>
      <c r="G30" s="106" t="s">
        <v>117</v>
      </c>
      <c r="H30" s="106" t="s">
        <v>118</v>
      </c>
      <c r="I30" s="35"/>
      <c r="J30" s="27"/>
      <c r="K30" s="98"/>
    </row>
    <row r="31" spans="1:11" ht="30" customHeight="1" x14ac:dyDescent="0.3">
      <c r="A31" s="106">
        <v>10</v>
      </c>
      <c r="B31" s="106" t="s">
        <v>119</v>
      </c>
      <c r="C31" s="106" t="s">
        <v>120</v>
      </c>
      <c r="D31" s="106" t="s">
        <v>121</v>
      </c>
      <c r="E31" s="106" t="s">
        <v>122</v>
      </c>
      <c r="F31" s="106" t="s">
        <v>20</v>
      </c>
      <c r="G31" s="106" t="s">
        <v>117</v>
      </c>
      <c r="H31" s="106" t="s">
        <v>123</v>
      </c>
      <c r="I31" s="35"/>
      <c r="J31" s="27"/>
      <c r="K31" s="98"/>
    </row>
    <row r="32" spans="1:11" ht="30" customHeight="1" x14ac:dyDescent="0.3">
      <c r="A32" s="106">
        <v>11</v>
      </c>
      <c r="B32" s="106" t="s">
        <v>124</v>
      </c>
      <c r="C32" s="106" t="s">
        <v>125</v>
      </c>
      <c r="D32" s="106" t="s">
        <v>126</v>
      </c>
      <c r="E32" s="106" t="s">
        <v>127</v>
      </c>
      <c r="F32" s="106" t="s">
        <v>47</v>
      </c>
      <c r="G32" s="106" t="s">
        <v>128</v>
      </c>
      <c r="H32" s="106" t="s">
        <v>129</v>
      </c>
      <c r="I32" s="35"/>
      <c r="J32" s="34"/>
      <c r="K32" s="98"/>
    </row>
    <row r="33" spans="1:11" ht="30" customHeight="1" x14ac:dyDescent="0.3">
      <c r="A33" s="106">
        <v>12</v>
      </c>
      <c r="B33" s="106" t="s">
        <v>130</v>
      </c>
      <c r="C33" s="106" t="s">
        <v>131</v>
      </c>
      <c r="D33" s="106" t="s">
        <v>132</v>
      </c>
      <c r="E33" s="106" t="s">
        <v>133</v>
      </c>
      <c r="F33" s="106" t="s">
        <v>20</v>
      </c>
      <c r="G33" s="106" t="s">
        <v>117</v>
      </c>
      <c r="H33" s="106" t="s">
        <v>134</v>
      </c>
      <c r="I33" s="35"/>
      <c r="J33" s="34"/>
      <c r="K33" s="98"/>
    </row>
    <row r="34" spans="1:11" ht="8.25" customHeight="1" x14ac:dyDescent="0.25">
      <c r="A34" s="59"/>
      <c r="B34" s="60"/>
      <c r="C34" s="60"/>
      <c r="D34" s="60"/>
      <c r="E34" s="60"/>
      <c r="F34" s="60"/>
      <c r="G34" s="60"/>
      <c r="H34" s="61"/>
      <c r="I34" s="62"/>
      <c r="J34" s="63"/>
      <c r="K34" s="99"/>
    </row>
    <row r="35" spans="1:11" ht="5.25" customHeight="1" thickBot="1" x14ac:dyDescent="0.35">
      <c r="A35" s="64"/>
      <c r="B35" s="65"/>
      <c r="C35" s="65"/>
      <c r="D35" s="66"/>
      <c r="E35" s="67"/>
      <c r="F35" s="68"/>
      <c r="G35" s="68"/>
      <c r="H35" s="69"/>
      <c r="I35" s="69"/>
      <c r="J35" s="70"/>
      <c r="K35" s="100"/>
    </row>
    <row r="36" spans="1:11" ht="15" thickTop="1" x14ac:dyDescent="0.25">
      <c r="A36" s="129" t="s">
        <v>3</v>
      </c>
      <c r="B36" s="130"/>
      <c r="C36" s="130"/>
      <c r="D36" s="130"/>
      <c r="E36" s="20"/>
      <c r="F36" s="20"/>
      <c r="G36" s="131" t="s">
        <v>25</v>
      </c>
      <c r="H36" s="131"/>
      <c r="I36" s="130"/>
      <c r="J36" s="131"/>
      <c r="K36" s="132"/>
    </row>
    <row r="37" spans="1:11" x14ac:dyDescent="0.25">
      <c r="A37" s="71" t="s">
        <v>33</v>
      </c>
      <c r="B37" s="11"/>
      <c r="C37" s="11"/>
      <c r="D37" s="22"/>
      <c r="E37" s="13"/>
      <c r="F37" s="21"/>
      <c r="G37" s="12" t="s">
        <v>21</v>
      </c>
      <c r="H37" s="22">
        <v>9</v>
      </c>
      <c r="I37" s="23"/>
      <c r="J37" s="44" t="s">
        <v>19</v>
      </c>
      <c r="K37" s="101">
        <f>COUNTIF(F28:F31,"ЗМС")</f>
        <v>0</v>
      </c>
    </row>
    <row r="38" spans="1:11" x14ac:dyDescent="0.25">
      <c r="A38" s="71" t="s">
        <v>34</v>
      </c>
      <c r="B38" s="11"/>
      <c r="C38" s="11"/>
      <c r="D38" s="22"/>
      <c r="E38" s="51"/>
      <c r="F38" s="72"/>
      <c r="G38" s="14" t="s">
        <v>45</v>
      </c>
      <c r="H38" s="38">
        <v>12</v>
      </c>
      <c r="I38" s="73"/>
      <c r="J38" s="44" t="s">
        <v>15</v>
      </c>
      <c r="K38" s="101">
        <f>COUNTIF(F28:F31,"МСМК")</f>
        <v>0</v>
      </c>
    </row>
    <row r="39" spans="1:11" x14ac:dyDescent="0.25">
      <c r="A39" s="71" t="s">
        <v>35</v>
      </c>
      <c r="B39" s="11"/>
      <c r="C39" s="11"/>
      <c r="D39" s="22"/>
      <c r="E39" s="51"/>
      <c r="F39" s="72"/>
      <c r="G39" s="14" t="s">
        <v>46</v>
      </c>
      <c r="H39" s="38">
        <v>12</v>
      </c>
      <c r="I39" s="73"/>
      <c r="J39" s="44" t="s">
        <v>17</v>
      </c>
      <c r="K39" s="101">
        <f>COUNTIF(F22:F33,"МС")</f>
        <v>1</v>
      </c>
    </row>
    <row r="40" spans="1:11" x14ac:dyDescent="0.25">
      <c r="A40" s="71" t="s">
        <v>36</v>
      </c>
      <c r="B40" s="11"/>
      <c r="C40" s="11"/>
      <c r="D40" s="22"/>
      <c r="E40" s="51"/>
      <c r="F40" s="72"/>
      <c r="G40" s="14" t="s">
        <v>40</v>
      </c>
      <c r="H40" s="22">
        <v>12</v>
      </c>
      <c r="I40" s="74"/>
      <c r="J40" s="44" t="s">
        <v>20</v>
      </c>
      <c r="K40" s="101">
        <f>COUNTIF(F22:F34,"КМС")</f>
        <v>9</v>
      </c>
    </row>
    <row r="41" spans="1:11" x14ac:dyDescent="0.25">
      <c r="A41" s="71"/>
      <c r="B41" s="11"/>
      <c r="C41" s="11"/>
      <c r="D41" s="22"/>
      <c r="E41" s="51"/>
      <c r="F41" s="72"/>
      <c r="G41" s="14" t="s">
        <v>41</v>
      </c>
      <c r="H41" s="22">
        <f>COUNTIF(A28:A31,"НФ")</f>
        <v>0</v>
      </c>
      <c r="I41" s="74"/>
      <c r="J41" s="32" t="s">
        <v>47</v>
      </c>
      <c r="K41" s="101">
        <f>COUNTIF(F22:F35,"1 сп.р.")</f>
        <v>2</v>
      </c>
    </row>
    <row r="42" spans="1:11" x14ac:dyDescent="0.25">
      <c r="A42" s="71"/>
      <c r="B42" s="11"/>
      <c r="C42" s="11"/>
      <c r="D42" s="22"/>
      <c r="E42" s="51"/>
      <c r="F42" s="72"/>
      <c r="G42" s="14" t="s">
        <v>42</v>
      </c>
      <c r="H42" s="39">
        <v>0</v>
      </c>
      <c r="I42" s="75"/>
      <c r="J42" s="33" t="s">
        <v>49</v>
      </c>
      <c r="K42" s="101">
        <f>COUNTIF(F22:F36,"2 сп.р.")</f>
        <v>0</v>
      </c>
    </row>
    <row r="43" spans="1:11" x14ac:dyDescent="0.25">
      <c r="A43" s="71"/>
      <c r="B43" s="11"/>
      <c r="C43" s="11"/>
      <c r="D43" s="22"/>
      <c r="E43" s="15"/>
      <c r="F43" s="24"/>
      <c r="G43" s="14" t="s">
        <v>43</v>
      </c>
      <c r="H43" s="39">
        <f>COUNTIF(A28:A31,"ДСКВ")</f>
        <v>0</v>
      </c>
      <c r="I43" s="25"/>
      <c r="J43" s="33" t="s">
        <v>48</v>
      </c>
      <c r="K43" s="141">
        <f>COUNTIF(F26:F37,"3 сп.р.")</f>
        <v>0</v>
      </c>
    </row>
    <row r="44" spans="1:11" ht="9.75" customHeight="1" x14ac:dyDescent="0.25">
      <c r="K44" s="102"/>
    </row>
    <row r="45" spans="1:11" ht="15.6" x14ac:dyDescent="0.25">
      <c r="A45" s="134" t="s">
        <v>2</v>
      </c>
      <c r="B45" s="135"/>
      <c r="C45" s="135"/>
      <c r="D45" s="135"/>
      <c r="E45" s="136" t="s">
        <v>7</v>
      </c>
      <c r="F45" s="136"/>
      <c r="G45" s="136"/>
      <c r="H45" s="136"/>
      <c r="I45" s="136" t="s">
        <v>37</v>
      </c>
      <c r="J45" s="136"/>
      <c r="K45" s="137"/>
    </row>
    <row r="46" spans="1:11" x14ac:dyDescent="0.25">
      <c r="B46" s="51"/>
      <c r="C46" s="51"/>
      <c r="E46" s="51"/>
      <c r="F46" s="13"/>
      <c r="G46" s="13"/>
      <c r="H46" s="13"/>
      <c r="I46" s="13"/>
      <c r="J46" s="13"/>
      <c r="K46" s="103"/>
    </row>
    <row r="47" spans="1:11" x14ac:dyDescent="0.25">
      <c r="A47" s="78"/>
      <c r="D47" s="63"/>
      <c r="E47" s="79"/>
      <c r="F47" s="63"/>
      <c r="G47" s="63"/>
      <c r="I47" s="80"/>
      <c r="J47" s="63"/>
      <c r="K47" s="104"/>
    </row>
    <row r="48" spans="1:11" x14ac:dyDescent="0.25">
      <c r="A48" s="78"/>
      <c r="D48" s="63"/>
      <c r="E48" s="79"/>
      <c r="F48" s="63"/>
      <c r="G48" s="63"/>
      <c r="I48" s="80"/>
      <c r="J48" s="63"/>
      <c r="K48" s="104"/>
    </row>
    <row r="49" spans="1:26" x14ac:dyDescent="0.25">
      <c r="A49" s="78"/>
      <c r="D49" s="63"/>
      <c r="E49" s="79"/>
      <c r="F49" s="63"/>
      <c r="G49" s="63"/>
      <c r="I49" s="80"/>
      <c r="J49" s="63"/>
      <c r="K49" s="104"/>
    </row>
    <row r="50" spans="1:26" x14ac:dyDescent="0.25">
      <c r="A50" s="78"/>
      <c r="D50" s="63"/>
      <c r="E50" s="79"/>
      <c r="F50" s="63"/>
      <c r="G50" s="63"/>
      <c r="I50" s="80"/>
      <c r="J50" s="63"/>
      <c r="K50" s="104"/>
    </row>
    <row r="51" spans="1:26" ht="16.2" thickBot="1" x14ac:dyDescent="0.3">
      <c r="A51" s="138" t="str">
        <f>G18</f>
        <v>БУКОВА О.Ю. (IК, г. Пенза)</v>
      </c>
      <c r="B51" s="139"/>
      <c r="C51" s="139"/>
      <c r="D51" s="139"/>
      <c r="E51" s="139" t="str">
        <f>G17</f>
        <v>БОЯРОВ В.В. (ВК, г. Саранск)</v>
      </c>
      <c r="F51" s="139"/>
      <c r="G51" s="139"/>
      <c r="H51" s="139"/>
      <c r="I51" s="139" t="str">
        <f>G19</f>
        <v>КОЧЕТКОВ Д.А. (ВК, г. Саранск)</v>
      </c>
      <c r="J51" s="139"/>
      <c r="K51" s="140"/>
    </row>
    <row r="52" spans="1:26" s="53" customFormat="1" x14ac:dyDescent="0.25">
      <c r="A52" s="76"/>
      <c r="B52" s="63"/>
      <c r="C52" s="63"/>
      <c r="D52" s="51"/>
      <c r="F52" s="51"/>
      <c r="G52" s="51"/>
      <c r="H52" s="77"/>
      <c r="I52" s="77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s="83" customFormat="1" ht="18" x14ac:dyDescent="0.25">
      <c r="A53" s="81"/>
      <c r="B53" s="82"/>
      <c r="C53" s="82"/>
      <c r="E53" s="84"/>
      <c r="H53" s="85"/>
      <c r="I53" s="85"/>
    </row>
    <row r="54" spans="1:26" ht="21" x14ac:dyDescent="0.25">
      <c r="A54" s="86"/>
      <c r="B54" s="87"/>
      <c r="C54" s="88"/>
      <c r="D54" s="133"/>
      <c r="E54" s="133"/>
      <c r="F54" s="133"/>
      <c r="G54" s="133"/>
    </row>
    <row r="55" spans="1:26" ht="18" x14ac:dyDescent="0.25">
      <c r="D55" s="83"/>
    </row>
  </sheetData>
  <autoFilter ref="B21:H21">
    <sortState ref="B22:H30">
      <sortCondition ref="H21"/>
    </sortState>
  </autoFilter>
  <sortState ref="B28:G34">
    <sortCondition ref="D28:D34"/>
  </sortState>
  <mergeCells count="25">
    <mergeCell ref="D54:G54"/>
    <mergeCell ref="A45:D45"/>
    <mergeCell ref="E45:H45"/>
    <mergeCell ref="I45:K45"/>
    <mergeCell ref="A51:D51"/>
    <mergeCell ref="E51:H51"/>
    <mergeCell ref="I51:K51"/>
    <mergeCell ref="A15:G15"/>
    <mergeCell ref="H15:K15"/>
    <mergeCell ref="A12:K12"/>
    <mergeCell ref="A36:D36"/>
    <mergeCell ref="G36:K36"/>
    <mergeCell ref="A1:K1"/>
    <mergeCell ref="A2:K2"/>
    <mergeCell ref="A3:K3"/>
    <mergeCell ref="A4:K4"/>
    <mergeCell ref="A5:K5"/>
    <mergeCell ref="A11:K11"/>
    <mergeCell ref="A13:D13"/>
    <mergeCell ref="A14:D14"/>
    <mergeCell ref="A6:K6"/>
    <mergeCell ref="A7:K7"/>
    <mergeCell ref="A8:K8"/>
    <mergeCell ref="A9:K9"/>
    <mergeCell ref="A10:K10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55" fitToWidth="0" fitToHeight="0" orientation="portrait" r:id="rId1"/>
  <headerFooter alignWithMargins="0"/>
  <ignoredErrors>
    <ignoredError sqref="H41 H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2025-04-24T13:07:30Z</cp:lastPrinted>
  <dcterms:created xsi:type="dcterms:W3CDTF">1996-10-08T23:32:33Z</dcterms:created>
  <dcterms:modified xsi:type="dcterms:W3CDTF">2025-04-24T13:07:54Z</dcterms:modified>
</cp:coreProperties>
</file>