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выб жен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F62" i="1"/>
  <c r="D62" i="1"/>
  <c r="G54" i="1"/>
  <c r="G53" i="1"/>
  <c r="G52" i="1"/>
  <c r="G51" i="1"/>
  <c r="G50" i="1"/>
  <c r="G49" i="1" s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I53" i="1"/>
  <c r="I51" i="1"/>
  <c r="I48" i="1" l="1"/>
  <c r="I52" i="1"/>
  <c r="I49" i="1"/>
  <c r="I50" i="1"/>
  <c r="I54" i="1"/>
</calcChain>
</file>

<file path=xl/sharedStrings.xml><?xml version="1.0" encoding="utf-8"?>
<sst xmlns="http://schemas.openxmlformats.org/spreadsheetml/2006/main" count="91" uniqueCount="68">
  <si>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</si>
  <si>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</si>
  <si>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</si>
  <si>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</si>
  <si>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</si>
  <si>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ИТОГОВЫЙ ПРОТОКОЛ</t>
  </si>
  <si>
    <t>трек - гонка с выбыванием</t>
  </si>
  <si>
    <t>ЖЕНЩИНЫ</t>
  </si>
  <si>
    <t>МЕСТО ПРОВЕДЕНИЯ: г. Санкт-Петербург</t>
  </si>
  <si>
    <t>№ ВРВС: 0080331811Я</t>
  </si>
  <si>
    <t>ДАТА ПРОВЕДЕНИЯ: 6 Октября 2024 года</t>
  </si>
  <si>
    <t>№ ЕКП 2024: 2008780019017470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</si>
  <si>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</si>
  <si>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</si>
  <si>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</si>
  <si>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</si>
  <si>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</si>
  <si>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</si>
  <si>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</si>
  <si>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</si>
  <si>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</si>
  <si>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</si>
  <si>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</si>
  <si>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</si>
  <si>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  0,250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</si>
  <si>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</si>
  <si>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</si>
  <si>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</si>
  <si>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</si>
  <si>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</si>
  <si>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</si>
  <si>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</si>
  <si>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</si>
  <si>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</si>
  <si>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</si>
  <si>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</si>
  <si>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</si>
  <si>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</si>
  <si>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</si>
  <si>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</si>
  <si>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</si>
  <si>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</si>
  <si>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</si>
  <si>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</si>
  <si>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</si>
  <si>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</si>
  <si>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</si>
  <si>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</si>
  <si>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</si>
  <si>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</si>
  <si>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</si>
  <si>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</si>
  <si>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</si>
  <si>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</si>
  <si>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</si>
  <si>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</si>
  <si>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Даньшина Полина</t>
  </si>
  <si>
    <t>Санкт-Петербург</t>
  </si>
  <si>
    <t>Валгонен Валерия</t>
  </si>
  <si>
    <t>Аверина Мария</t>
  </si>
  <si>
    <t>Тульская область</t>
  </si>
  <si>
    <t>Новолодская Ангелина</t>
  </si>
  <si>
    <t>Смирнова Диана</t>
  </si>
  <si>
    <t>Голяева Валерия</t>
  </si>
  <si>
    <t>Москва</t>
  </si>
  <si>
    <t>Мурзина Ирина</t>
  </si>
  <si>
    <t>Флоринская Яна</t>
  </si>
  <si>
    <t>Рыбина 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</si>
</sst>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18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center" vertical="center"/>
    </xf>
    <xf numFmtId="166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166" fontId="12" fillId="0" borderId="2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5" fillId="0" borderId="3" xfId="2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67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104775</xdr:rowOff>
    </xdr:from>
    <xdr:to>
      <xdr:col>2</xdr:col>
      <xdr:colOff>809625</xdr:colOff>
      <xdr:row>5</xdr:row>
      <xdr:rowOff>228600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28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142875</xdr:colOff>
      <xdr:row>0</xdr:row>
      <xdr:rowOff>28575</xdr:rowOff>
    </xdr:from>
    <xdr:to>
      <xdr:col>8</xdr:col>
      <xdr:colOff>914400</xdr:colOff>
      <xdr:row>5</xdr:row>
      <xdr:rowOff>114300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28575"/>
          <a:ext cx="771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742951</xdr:colOff>
      <xdr:row>55</xdr:row>
      <xdr:rowOff>133350</xdr:rowOff>
    </xdr:from>
    <xdr:to>
      <xdr:col>8</xdr:col>
      <xdr:colOff>742035</xdr:colOff>
      <xdr:row>61</xdr:row>
      <xdr:rowOff>57150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6" y="8639175"/>
          <a:ext cx="1351634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57</xdr:row>
      <xdr:rowOff>0</xdr:rowOff>
    </xdr:from>
    <xdr:to>
      <xdr:col>6</xdr:col>
      <xdr:colOff>704850</xdr:colOff>
      <xdr:row>60</xdr:row>
      <xdr:rowOff>133350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8829675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56</xdr:row>
      <xdr:rowOff>57150</xdr:rowOff>
    </xdr:from>
    <xdr:to>
      <xdr:col>4</xdr:col>
      <xdr:colOff>352425</xdr:colOff>
      <xdr:row>62</xdr:row>
      <xdr:rowOff>19050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8724900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VSM/Desktop/&#1063;&#1056;.%20&#1055;&#1056;%203-8.10.2024/&#1063;&#1056;%20&#1055;&#1056;%203-8.10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 гонка по очкам ж"/>
      <sheetName val="ЧР гонка по очкам муж кв 1 (2)"/>
      <sheetName val="ж ст ком 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Кейрин.табл муж (2)"/>
      <sheetName val="жен ст финал (3)"/>
      <sheetName val="медисон  старт жен"/>
      <sheetName val="Черные (2)"/>
      <sheetName val="омниум муж "/>
      <sheetName val="Красные (2)"/>
      <sheetName val="кгп муж команда 1 р"/>
      <sheetName val="Медисон гр  (4)"/>
      <sheetName val="муж кейрин"/>
      <sheetName val="список юниоры"/>
      <sheetName val="список ПР "/>
      <sheetName val="М игп"/>
      <sheetName val="Ж скр Ст"/>
      <sheetName val="ю гр  Ст (5)"/>
      <sheetName val="ю гр  Ст (6)"/>
      <sheetName val="м ст финал"/>
      <sheetName val="М игп. финал"/>
      <sheetName val="жен ст ком спринт 1 р"/>
      <sheetName val="Муж ст ком спринт 1 р (2)"/>
      <sheetName val="Гр В муж.  (2)"/>
      <sheetName val="гр В юниоры (2)"/>
      <sheetName val="гр В юниорки (2)"/>
      <sheetName val="Ит жен 1 (2)"/>
      <sheetName val="Ит муж 1 (2)"/>
      <sheetName val="муж тех   (2)"/>
      <sheetName val="жен тех "/>
      <sheetName val="юниорки тех "/>
      <sheetName val="жен ст кгп"/>
      <sheetName val="муж ст кгп "/>
      <sheetName val="юниоры ст кгп "/>
      <sheetName val="юниорки ст кгп "/>
      <sheetName val="жен ст кгп финал"/>
      <sheetName val="муж ст кгп финал "/>
      <sheetName val="юниоры ст кгп финал"/>
      <sheetName val="юниорки ст кгп финал"/>
      <sheetName val="юниорки ст ком спринт "/>
      <sheetName val="жен ст ком спринт"/>
      <sheetName val="юниоры ст ком спринт "/>
      <sheetName val="муж ст ком спринт "/>
      <sheetName val="жен ст кгп  1 р "/>
      <sheetName val="муж ст кгп  1 р"/>
      <sheetName val="юниоры ст кгп  1 р "/>
      <sheetName val="юниорки ст кгп  1 р "/>
      <sheetName val="юниорки ст ком спринт финал "/>
      <sheetName val="жен ст ком спринт финал"/>
      <sheetName val="юниоры ст ком спринт финал "/>
      <sheetName val="муж ст ком спринт финал"/>
      <sheetName val="игп юниорки (2)"/>
      <sheetName val="игп юниоры"/>
      <sheetName val="игп юниорки"/>
      <sheetName val="юниорки тех   (4)"/>
      <sheetName val="медисон  старт жен."/>
      <sheetName val="медисон  старт мужчины"/>
      <sheetName val="медисон  старт юниоры"/>
      <sheetName val="медисон  старт юниорки"/>
      <sheetName val="кгп жен команда кв "/>
      <sheetName val="кгп муж команда кв"/>
      <sheetName val="кгп юниоры команда кв "/>
      <sheetName val="кгп юниорки команда кв "/>
      <sheetName val="кгп жен. команда 1 раунд"/>
      <sheetName val="кгп муж команда 1 раунд"/>
      <sheetName val="кгп юниоры команда 1 раунд "/>
      <sheetName val="кгп юниорки команда 1 раунд "/>
      <sheetName val="кгп жен команда финал"/>
      <sheetName val="кгп муж команда финал"/>
      <sheetName val="кгп юниоры команда финал"/>
      <sheetName val="кгп юниорки команда финал"/>
      <sheetName val="Ит юниорки"/>
      <sheetName val="Ит жен"/>
      <sheetName val="Ит юниоры"/>
      <sheetName val="Ит муж"/>
      <sheetName val="Ит юниорки (2)"/>
      <sheetName val="Ит жен (2)"/>
      <sheetName val="Ит юниоры (2)"/>
      <sheetName val="Ит муж (2)"/>
      <sheetName val="юниорки ИГП "/>
      <sheetName val="юниоры скр (4)"/>
      <sheetName val="юниоры  гр темпо (7)"/>
      <sheetName val="юниоры Выб  (5)"/>
      <sheetName val="юниоры омниум. темп (5)"/>
      <sheetName val="муж скр (3)"/>
      <sheetName val="муж  гр темпо (6)"/>
      <sheetName val="Муж Выб  (4)"/>
      <sheetName val="муж омниум. темп (4)"/>
      <sheetName val="жен скр (6)"/>
      <sheetName val="жен  гр темпо (9)"/>
      <sheetName val="жен Выб  (7)"/>
      <sheetName val="жен омниум. темп (7)"/>
      <sheetName val="юниорки скр (5)"/>
      <sheetName val="юниорки  гр темпо (8)"/>
      <sheetName val="юниорки Выб  (6)"/>
      <sheetName val="юниорки омниум. темп (6)"/>
      <sheetName val="Медисон гржен "/>
      <sheetName val="Медисон гр мужчины"/>
      <sheetName val="Медисон гр юниоры"/>
      <sheetName val="Медисон гр юниорки"/>
      <sheetName val="скретч муж. "/>
      <sheetName val="скретч муж. кв 2"/>
      <sheetName val="скретч юниоры "/>
      <sheetName val="скретч юниоры кв 2"/>
      <sheetName val="скретч юниорки"/>
      <sheetName val="скретч юниорки  кв 2"/>
      <sheetName val="юниорки Гст "/>
      <sheetName val="жен Гст "/>
      <sheetName val="юниоры Гст "/>
      <sheetName val="муж Гст"/>
      <sheetName val="скретч муж. финал"/>
      <sheetName val="скретч жен"/>
      <sheetName val="скретч юниоры. финал "/>
      <sheetName val="скретч юниорки. финал "/>
      <sheetName val="Кейрин.табл муж (3)"/>
      <sheetName val="Кейрин. юниорки"/>
      <sheetName val="муж тех   (3)"/>
      <sheetName val="юниоры тех   (5)"/>
      <sheetName val="жен тех   (4)"/>
      <sheetName val="игп муж"/>
      <sheetName val="игп РС"/>
      <sheetName val="игп жен"/>
      <sheetName val="юниоры тех "/>
      <sheetName val="игп муж. (2)"/>
      <sheetName val="игп юниоры (2)"/>
      <sheetName val="игп жен. (2)"/>
      <sheetName val="гит 200м см юниорки"/>
      <sheetName val="гит 200м см юниоры"/>
      <sheetName val="кейрин муж (3)"/>
      <sheetName val="кейрин жен (3)"/>
      <sheetName val="кейрин юниоры"/>
      <sheetName val="кейрин юниорки"/>
      <sheetName val="гонка с выб муж. "/>
      <sheetName val="гонка с выб муж.  кв 2"/>
      <sheetName val="гонка с выб юниоры"/>
      <sheetName val="гонка с выб юниоры кв2"/>
      <sheetName val="гонка с выб юниорки"/>
      <sheetName val="гонка с выб юниорки кв 2"/>
      <sheetName val="гонка с выб муж. старт"/>
      <sheetName val="гонка с выб жен "/>
      <sheetName val="гонка с выб юниоры. старт (2)"/>
      <sheetName val="гонка с выб юниорки  старт (3)"/>
      <sheetName val="список общий ЧР"/>
      <sheetName val="список"/>
      <sheetName val="список общий ЧР (2)"/>
      <sheetName val="муж скр кв 1"/>
      <sheetName val="муж скр кв 2"/>
      <sheetName val="муж скретч"/>
      <sheetName val="жен скретч"/>
      <sheetName val="жен 200сх "/>
      <sheetName val="муж 200сх"/>
      <sheetName val="М игп."/>
      <sheetName val="М игп. финал."/>
      <sheetName val="жен игп "/>
      <sheetName val="жен игп  финал"/>
      <sheetName val="муж скр кв 1 (2)"/>
      <sheetName val="муж скр кв 2 (2)"/>
      <sheetName val="выб муж"/>
      <sheetName val="выб жен"/>
      <sheetName val="ФВСР муж скр"/>
      <sheetName val="ФВСР жен скр "/>
      <sheetName val="ФВСР жен 200 гит.  (4)"/>
      <sheetName val="ФВСР муж 200 гит.  (3)"/>
      <sheetName val="М игп. ФВСР"/>
      <sheetName val="М игп. ФВСР финал"/>
      <sheetName val="жен игп кв ФВСР"/>
      <sheetName val="жен игп  финал ФВСР"/>
      <sheetName val="муж Выб  ФВСР"/>
      <sheetName val="жен Выб  ФВСР (2)"/>
      <sheetName val="список общий ПР"/>
      <sheetName val="юниоры скр кв 1"/>
      <sheetName val="юниоры скр кв 2"/>
      <sheetName val="юниоры скретч "/>
      <sheetName val="юниорки скр кв 1"/>
      <sheetName val="юниорки скр кв 2"/>
      <sheetName val="юниорки скретч"/>
      <sheetName val="юниорки 200см"/>
      <sheetName val="юниоры 200см"/>
      <sheetName val="юниоры скр кв 1 (2)"/>
      <sheetName val="юниоры скр кв 2 (2)"/>
      <sheetName val="юниорки скр кв 1 (2)"/>
      <sheetName val="юниорки скр кв 2 (2)"/>
      <sheetName val="выб юниоры"/>
      <sheetName val="выб юниорки"/>
      <sheetName val="ФВСР юниорки скр"/>
      <sheetName val="юниоры игп "/>
      <sheetName val="юниоры игп  финал"/>
      <sheetName val="юниорки Выб  ФВСР (3)"/>
      <sheetName val="список общий ВС"/>
      <sheetName val="юниорки 200 гит.  (4)"/>
      <sheetName val="жен 200 гит.  (3)"/>
      <sheetName val="юниоры 200 гит.  (3)"/>
      <sheetName val="муж 200 гит.  (2)"/>
      <sheetName val="юниорки спринт на 16 чел (4)"/>
      <sheetName val="спринт юниорки итог (4)"/>
      <sheetName val="жен спринт на 16 чел (2)"/>
      <sheetName val="спринт жен итог (2)"/>
      <sheetName val="юниоры спринт на 16 чел (3)"/>
      <sheetName val="спринт юниоры итог (3)"/>
      <sheetName val="муж спринт на 16 чел"/>
      <sheetName val="спринт муж итог"/>
      <sheetName val="Кейрин.табл юниорки (2)"/>
      <sheetName val="кейрин юниорки итог "/>
      <sheetName val="Кейрин. ж"/>
      <sheetName val="кейрин жен итог"/>
      <sheetName val="Кейрин.табл юниоры"/>
      <sheetName val="кейрин юниоры итог"/>
      <sheetName val="Кейрин.табл муж."/>
      <sheetName val="кейрин итог"/>
      <sheetName val="гит 1000м см муж (2)"/>
      <sheetName val="гит 500м см жен (2)"/>
      <sheetName val="гит 1000м см юниоры (2)"/>
      <sheetName val="гит 500м см юниорки (2)"/>
      <sheetName val="для Беларуси"/>
      <sheetName val="муж скр кв 1 (3)"/>
      <sheetName val="муж скр кв 2 (3)"/>
      <sheetName val="муж скретч (2)"/>
      <sheetName val="жен скретч (2)"/>
      <sheetName val="юниорки скр кв 1 (3)"/>
      <sheetName val="юниорки скр кв 2 (3)"/>
      <sheetName val="юниорки скретч (2)"/>
      <sheetName val="жен 200сх  (2)"/>
      <sheetName val="муж 200сх (2)"/>
      <sheetName val="М игп. (2)"/>
      <sheetName val="М игп. ЧР финал (2)"/>
      <sheetName val="жен игп  (2)"/>
      <sheetName val="жен игп  финал (2)"/>
      <sheetName val="юниорки скр кв 1 (4)"/>
      <sheetName val="юниорки скр кв 2 (4)"/>
      <sheetName val="выб муж (2)"/>
      <sheetName val="выб жен (2)"/>
      <sheetName val="выб юниорки (2)"/>
      <sheetName val="кгп юниорки команда кв (4)"/>
      <sheetName val="кгп юниоры команда кв (5)"/>
      <sheetName val="ю ст (финал)"/>
      <sheetName val="жен ст "/>
      <sheetName val="М гр  Ст (5)"/>
      <sheetName val="ж гр  Ст (6)"/>
      <sheetName val="ю тех"/>
      <sheetName val="ж игп финал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мл.юн."/>
      <sheetName val="00-99"/>
      <sheetName val="500стЖ"/>
      <sheetName val="1000гСТ М"/>
      <sheetName val="500стЖ (2)"/>
      <sheetName val="спр"/>
      <sheetName val="Юн-рыскр"/>
      <sheetName val="Юн-шискр"/>
      <sheetName val="Мл.юнскр"/>
      <sheetName val="Жскр"/>
      <sheetName val="Девскр"/>
      <sheetName val="МЛ.девскр"/>
      <sheetName val="Мл.юнГст"/>
      <sheetName val="ЖГст"/>
      <sheetName val="ДевГст"/>
      <sheetName val="Мл.девГст"/>
      <sheetName val="Андеры ст"/>
      <sheetName val="Юн ст"/>
      <sheetName val="97-98ст"/>
      <sheetName val="Жст"/>
      <sheetName val="Девст"/>
      <sheetName val="Мл.девст"/>
      <sheetName val="Андеры Тех"/>
      <sheetName val="97-98тех"/>
      <sheetName val="Жтех"/>
      <sheetName val="Девтех"/>
      <sheetName val="МЛ.Дтех"/>
      <sheetName val="КейринЖ.табл"/>
      <sheetName val="Кейринж"/>
      <sheetName val="500стД"/>
      <sheetName val="Жгит "/>
      <sheetName val="М ГИТ "/>
      <sheetName val="Юн-ры Ф"/>
      <sheetName val="Юн-ши Ф"/>
      <sheetName val="Юн-шикв"/>
      <sheetName val="97-98Ф"/>
      <sheetName val="Ж Ф"/>
      <sheetName val="Ж кв"/>
      <sheetName val="Девф"/>
      <sheetName val="Девкв"/>
      <sheetName val="Мл.девф"/>
      <sheetName val="Мл.девкв"/>
      <sheetName val="ЮнГст"/>
      <sheetName val="Ангит"/>
      <sheetName val="Юнгит"/>
      <sheetName val="Юн-шигит"/>
      <sheetName val="Мл.юнгит"/>
      <sheetName val="Жгит"/>
      <sheetName val="Девгит"/>
      <sheetName val="Мл.девги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7">
          <cell r="B7" t="str">
            <v>№ гонщ</v>
          </cell>
          <cell r="C7" t="str">
            <v>UCI ID</v>
          </cell>
          <cell r="D7" t="str">
            <v>Фамилия, Имя</v>
          </cell>
          <cell r="E7" t="str">
            <v>Дата рождения</v>
          </cell>
          <cell r="G7" t="str">
            <v>Территориальная принадлежность</v>
          </cell>
        </row>
        <row r="9">
          <cell r="C9" t="str">
            <v>Санкт-Петербург</v>
          </cell>
        </row>
        <row r="10">
          <cell r="B10">
            <v>1</v>
          </cell>
          <cell r="C10">
            <v>10034952922</v>
          </cell>
          <cell r="D10" t="str">
            <v>Берсенев Никита</v>
          </cell>
          <cell r="E10">
            <v>36610</v>
          </cell>
          <cell r="F10" t="str">
            <v>МСМК</v>
          </cell>
          <cell r="G10" t="str">
            <v>Санкт-Петербург</v>
          </cell>
        </row>
        <row r="11">
          <cell r="B11">
            <v>2</v>
          </cell>
          <cell r="C11">
            <v>10023524100</v>
          </cell>
          <cell r="D11" t="str">
            <v>Гонов Лев</v>
          </cell>
          <cell r="E11">
            <v>36531</v>
          </cell>
          <cell r="F11" t="str">
            <v>МСМК</v>
          </cell>
          <cell r="G11" t="str">
            <v>Санкт-Петербург</v>
          </cell>
        </row>
        <row r="12">
          <cell r="B12">
            <v>3</v>
          </cell>
          <cell r="C12">
            <v>10036018811</v>
          </cell>
          <cell r="D12" t="str">
            <v>Новолодский Иван</v>
          </cell>
          <cell r="E12">
            <v>37411</v>
          </cell>
          <cell r="F12" t="str">
            <v>МСМК</v>
          </cell>
          <cell r="G12" t="str">
            <v>Санкт-Петербург</v>
          </cell>
        </row>
        <row r="13">
          <cell r="B13">
            <v>4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6</v>
          </cell>
          <cell r="C14">
            <v>10036018912</v>
          </cell>
          <cell r="D14" t="str">
            <v>Шичкин Влас</v>
          </cell>
          <cell r="E14">
            <v>37281</v>
          </cell>
          <cell r="F14" t="str">
            <v>МСМК</v>
          </cell>
          <cell r="G14" t="str">
            <v>Санкт-Петербург</v>
          </cell>
        </row>
        <row r="15">
          <cell r="B15">
            <v>7</v>
          </cell>
          <cell r="C15">
            <v>10065490441</v>
          </cell>
          <cell r="D15" t="str">
            <v>Скорняков Григорий</v>
          </cell>
          <cell r="E15">
            <v>38304</v>
          </cell>
          <cell r="F15" t="str">
            <v>МСМК</v>
          </cell>
          <cell r="G15" t="str">
            <v>Санкт-Петербург</v>
          </cell>
        </row>
        <row r="16">
          <cell r="B16">
            <v>8</v>
          </cell>
          <cell r="C16">
            <v>10075644826</v>
          </cell>
          <cell r="D16" t="str">
            <v>Бугаенко Виктор</v>
          </cell>
          <cell r="E16">
            <v>38042</v>
          </cell>
          <cell r="F16" t="str">
            <v>МСМК</v>
          </cell>
          <cell r="G16" t="str">
            <v>Санкт-Петербург</v>
          </cell>
        </row>
        <row r="17">
          <cell r="B17">
            <v>9</v>
          </cell>
          <cell r="C17">
            <v>10065490643</v>
          </cell>
          <cell r="D17" t="str">
            <v>Зараковский Даниил</v>
          </cell>
          <cell r="E17">
            <v>38183</v>
          </cell>
          <cell r="F17" t="str">
            <v>МСМК</v>
          </cell>
          <cell r="G17" t="str">
            <v>Санкт-Петербург</v>
          </cell>
        </row>
        <row r="18">
          <cell r="B18">
            <v>11</v>
          </cell>
          <cell r="C18">
            <v>10065490946</v>
          </cell>
          <cell r="D18" t="str">
            <v>Крючков Марк</v>
          </cell>
          <cell r="E18">
            <v>37676</v>
          </cell>
          <cell r="F18" t="str">
            <v>МСМК</v>
          </cell>
          <cell r="G18" t="str">
            <v>Санкт-Петербург</v>
          </cell>
        </row>
        <row r="19">
          <cell r="B19">
            <v>12</v>
          </cell>
          <cell r="C19">
            <v>10090937177</v>
          </cell>
          <cell r="D19" t="str">
            <v>Постарнак Михаил</v>
          </cell>
          <cell r="E19">
            <v>38212</v>
          </cell>
          <cell r="F19" t="str">
            <v>МСМК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10079259993</v>
          </cell>
          <cell r="D21" t="str">
            <v>Гончаров Владимир</v>
          </cell>
          <cell r="E21">
            <v>38576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10120261287</v>
          </cell>
          <cell r="D23" t="str">
            <v>Просандеев Ярослав</v>
          </cell>
          <cell r="E23">
            <v>39151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10120261186</v>
          </cell>
          <cell r="D24" t="str">
            <v>Гречишкин Вадим</v>
          </cell>
          <cell r="E24">
            <v>39274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10111625257</v>
          </cell>
          <cell r="D25" t="str">
            <v>Попов Марк</v>
          </cell>
          <cell r="E25">
            <v>39219</v>
          </cell>
          <cell r="F25" t="str">
            <v>КМС</v>
          </cell>
          <cell r="G25" t="str">
            <v>Санкт-Петербург</v>
          </cell>
        </row>
        <row r="26">
          <cell r="B26">
            <v>20</v>
          </cell>
          <cell r="C26">
            <v>10114021561</v>
          </cell>
          <cell r="D26" t="str">
            <v xml:space="preserve">Болдырев Матвей </v>
          </cell>
          <cell r="E26">
            <v>39320</v>
          </cell>
          <cell r="F26" t="str">
            <v>КМС</v>
          </cell>
          <cell r="G26" t="str">
            <v>Санкт-Петербург</v>
          </cell>
        </row>
        <row r="27">
          <cell r="B27">
            <v>21</v>
          </cell>
          <cell r="C27">
            <v>10049916685</v>
          </cell>
          <cell r="D27" t="str">
            <v>Валгонен Валерия</v>
          </cell>
          <cell r="E27">
            <v>37678</v>
          </cell>
          <cell r="F27" t="str">
            <v>МСМК</v>
          </cell>
          <cell r="G27" t="str">
            <v>Санкт-Петербург</v>
          </cell>
        </row>
        <row r="28">
          <cell r="B28">
            <v>22</v>
          </cell>
          <cell r="C28">
            <v>10094559422</v>
          </cell>
          <cell r="D28" t="str">
            <v>Смирнова Диана</v>
          </cell>
          <cell r="E28">
            <v>38505</v>
          </cell>
          <cell r="F28" t="str">
            <v>МС</v>
          </cell>
          <cell r="G28" t="str">
            <v>Санкт-Петербург</v>
          </cell>
        </row>
        <row r="29">
          <cell r="B29">
            <v>23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  <row r="30">
          <cell r="B30">
            <v>24</v>
          </cell>
          <cell r="C30">
            <v>10111631927</v>
          </cell>
          <cell r="D30" t="str">
            <v>Кокарева Аглая</v>
          </cell>
          <cell r="E30">
            <v>39348</v>
          </cell>
          <cell r="F30" t="str">
            <v>МС</v>
          </cell>
          <cell r="G30" t="str">
            <v>Санкт-Петербург</v>
          </cell>
        </row>
        <row r="31">
          <cell r="B31">
            <v>25</v>
          </cell>
          <cell r="C31">
            <v>10124975083</v>
          </cell>
          <cell r="D31" t="str">
            <v>Новолодская Ангелина</v>
          </cell>
          <cell r="E31">
            <v>40017</v>
          </cell>
          <cell r="F31" t="str">
            <v>КМС</v>
          </cell>
          <cell r="G31" t="str">
            <v>Санкт-Петербург</v>
          </cell>
        </row>
        <row r="32">
          <cell r="B32">
            <v>26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КМС</v>
          </cell>
          <cell r="G32" t="str">
            <v>Санкт-Петербург</v>
          </cell>
        </row>
        <row r="33">
          <cell r="B33">
            <v>27</v>
          </cell>
          <cell r="C33">
            <v>10137270845</v>
          </cell>
          <cell r="D33" t="str">
            <v>Соломатина Олеся</v>
          </cell>
          <cell r="E33">
            <v>39844</v>
          </cell>
          <cell r="F33" t="str">
            <v>КМС</v>
          </cell>
          <cell r="G33" t="str">
            <v>Санкт-Петербург</v>
          </cell>
        </row>
        <row r="34">
          <cell r="B34">
            <v>28</v>
          </cell>
          <cell r="C34">
            <v>10137271047</v>
          </cell>
          <cell r="D34" t="str">
            <v>Костина Ольга</v>
          </cell>
          <cell r="E34">
            <v>40018</v>
          </cell>
          <cell r="F34" t="str">
            <v>КМС</v>
          </cell>
          <cell r="G34" t="str">
            <v>Санкт-Петербург</v>
          </cell>
        </row>
        <row r="35">
          <cell r="B35">
            <v>29</v>
          </cell>
          <cell r="C35">
            <v>10127774848</v>
          </cell>
          <cell r="D35" t="str">
            <v>Деменкова Анастасия</v>
          </cell>
          <cell r="E35">
            <v>39967</v>
          </cell>
          <cell r="F35" t="str">
            <v>КМС</v>
          </cell>
          <cell r="G35" t="str">
            <v>Санкт-Петербург</v>
          </cell>
        </row>
        <row r="36">
          <cell r="B36">
            <v>30</v>
          </cell>
          <cell r="C36">
            <v>10127617931</v>
          </cell>
          <cell r="D36" t="str">
            <v>Васюкова Валерия</v>
          </cell>
          <cell r="E36">
            <v>39814</v>
          </cell>
          <cell r="F36" t="str">
            <v>КМС</v>
          </cell>
          <cell r="G36" t="str">
            <v>Санкт-Петербург</v>
          </cell>
        </row>
        <row r="37">
          <cell r="B37">
            <v>31</v>
          </cell>
          <cell r="C37">
            <v>10141780436</v>
          </cell>
          <cell r="D37" t="str">
            <v>Голыбина Валентина</v>
          </cell>
          <cell r="E37">
            <v>40463</v>
          </cell>
          <cell r="F37" t="str">
            <v>КМС</v>
          </cell>
          <cell r="G37" t="str">
            <v>Санкт-Петербург</v>
          </cell>
        </row>
        <row r="38">
          <cell r="B38">
            <v>32</v>
          </cell>
          <cell r="C38">
            <v>10144647693</v>
          </cell>
          <cell r="D38" t="str">
            <v>Королева София</v>
          </cell>
          <cell r="E38">
            <v>40324</v>
          </cell>
          <cell r="F38" t="str">
            <v>КМС</v>
          </cell>
          <cell r="G38" t="str">
            <v>Санкт-Петербург</v>
          </cell>
        </row>
        <row r="39">
          <cell r="B39">
            <v>33</v>
          </cell>
          <cell r="C39">
            <v>10144646178</v>
          </cell>
          <cell r="D39" t="str">
            <v>Реппо Эрика</v>
          </cell>
          <cell r="E39">
            <v>40295</v>
          </cell>
          <cell r="F39" t="str">
            <v>КМС</v>
          </cell>
          <cell r="G39" t="str">
            <v>Санкт-Петербург</v>
          </cell>
        </row>
        <row r="40">
          <cell r="B40">
            <v>34</v>
          </cell>
          <cell r="C40">
            <v>10125311654</v>
          </cell>
          <cell r="D40" t="str">
            <v>Новолодский Ростислав</v>
          </cell>
          <cell r="E40">
            <v>39586</v>
          </cell>
          <cell r="F40" t="str">
            <v>КМС</v>
          </cell>
          <cell r="G40" t="str">
            <v>Санкт-Петербург (Лицей)</v>
          </cell>
        </row>
        <row r="41">
          <cell r="B41">
            <v>35</v>
          </cell>
          <cell r="C41">
            <v>10125311856</v>
          </cell>
          <cell r="D41" t="str">
            <v xml:space="preserve">Свиловский Денис </v>
          </cell>
          <cell r="E41">
            <v>39525</v>
          </cell>
          <cell r="F41" t="str">
            <v>КМС</v>
          </cell>
          <cell r="G41" t="str">
            <v>Санкт-Петербург (Лицей)</v>
          </cell>
        </row>
        <row r="42">
          <cell r="B42">
            <v>36</v>
          </cell>
          <cell r="C42">
            <v>10137271653</v>
          </cell>
          <cell r="D42" t="str">
            <v>Яковлев Матвей</v>
          </cell>
          <cell r="E42">
            <v>39469</v>
          </cell>
          <cell r="F42" t="str">
            <v>КМС</v>
          </cell>
          <cell r="G42" t="str">
            <v>Санкт-Петербург (Лицей)</v>
          </cell>
        </row>
        <row r="43">
          <cell r="B43">
            <v>37</v>
          </cell>
          <cell r="C43">
            <v>10125311957</v>
          </cell>
          <cell r="D43" t="str">
            <v xml:space="preserve">Свиловский Данил </v>
          </cell>
          <cell r="E43">
            <v>39525</v>
          </cell>
          <cell r="F43" t="str">
            <v>КМС</v>
          </cell>
          <cell r="G43" t="str">
            <v>Санкт-Петербург (Лицей)</v>
          </cell>
        </row>
        <row r="44">
          <cell r="B44">
            <v>38</v>
          </cell>
          <cell r="C44">
            <v>10137306312</v>
          </cell>
          <cell r="D44" t="str">
            <v>Смирнов Андрей</v>
          </cell>
          <cell r="E44">
            <v>39974</v>
          </cell>
          <cell r="F44" t="str">
            <v>КМС</v>
          </cell>
          <cell r="G44" t="str">
            <v>Санкт-Петербург (Лицей)</v>
          </cell>
        </row>
        <row r="45">
          <cell r="B45">
            <v>39</v>
          </cell>
          <cell r="C45">
            <v>10137272259</v>
          </cell>
          <cell r="D45" t="str">
            <v>Скорняков Борис</v>
          </cell>
          <cell r="E45">
            <v>39956</v>
          </cell>
          <cell r="F45" t="str">
            <v>КМС</v>
          </cell>
          <cell r="G45" t="str">
            <v>Санкт-Петербург (Лицей)</v>
          </cell>
        </row>
        <row r="46">
          <cell r="B46">
            <v>40</v>
          </cell>
          <cell r="C46">
            <v>10137307322</v>
          </cell>
          <cell r="D46" t="str">
            <v>Вешняков Даниил</v>
          </cell>
          <cell r="E46">
            <v>39527</v>
          </cell>
          <cell r="F46" t="str">
            <v>КМС</v>
          </cell>
          <cell r="G46" t="str">
            <v>Санкт-Петербург (Лицей)</v>
          </cell>
        </row>
        <row r="47">
          <cell r="B47">
            <v>41</v>
          </cell>
          <cell r="C47">
            <v>10137306716</v>
          </cell>
          <cell r="D47" t="str">
            <v>Клишов Николай</v>
          </cell>
          <cell r="E47">
            <v>39955</v>
          </cell>
          <cell r="F47" t="str">
            <v>КМС</v>
          </cell>
          <cell r="G47" t="str">
            <v>Санкт-Петербург (Лицей)</v>
          </cell>
        </row>
        <row r="48">
          <cell r="B48">
            <v>43</v>
          </cell>
          <cell r="C48">
            <v>10144862915</v>
          </cell>
          <cell r="D48" t="str">
            <v>Яцина Артем</v>
          </cell>
          <cell r="E48">
            <v>40126</v>
          </cell>
          <cell r="F48" t="str">
            <v>КМС</v>
          </cell>
          <cell r="G48" t="str">
            <v>Санкт-Петербург (Лицей)</v>
          </cell>
        </row>
        <row r="49">
          <cell r="B49">
            <v>44</v>
          </cell>
          <cell r="C49">
            <v>10141468319</v>
          </cell>
          <cell r="D49" t="str">
            <v>Клюев Артем</v>
          </cell>
          <cell r="E49">
            <v>39917</v>
          </cell>
          <cell r="F49" t="str">
            <v>КМС</v>
          </cell>
          <cell r="G49" t="str">
            <v>Санкт-Петербург (Лицей)</v>
          </cell>
        </row>
        <row r="50">
          <cell r="B50">
            <v>45</v>
          </cell>
          <cell r="C50">
            <v>10148051686</v>
          </cell>
          <cell r="D50" t="str">
            <v xml:space="preserve">Зырянов Кирилл </v>
          </cell>
          <cell r="E50">
            <v>40324</v>
          </cell>
          <cell r="F50" t="str">
            <v>КМС</v>
          </cell>
          <cell r="G50" t="str">
            <v>Санкт-Петербург (Лицей)</v>
          </cell>
        </row>
        <row r="51">
          <cell r="B51">
            <v>46</v>
          </cell>
          <cell r="C51">
            <v>10132607771</v>
          </cell>
          <cell r="D51" t="str">
            <v>Константинов Феликс</v>
          </cell>
          <cell r="E51">
            <v>40255</v>
          </cell>
          <cell r="F51" t="str">
            <v>КМС</v>
          </cell>
          <cell r="G51" t="str">
            <v>Санкт-Петербург (Лицей)</v>
          </cell>
        </row>
        <row r="52">
          <cell r="B52">
            <v>47</v>
          </cell>
          <cell r="C52">
            <v>10142293324</v>
          </cell>
          <cell r="D52" t="str">
            <v>Петухов Максим</v>
          </cell>
          <cell r="E52">
            <v>40387</v>
          </cell>
          <cell r="F52" t="str">
            <v>КМС</v>
          </cell>
          <cell r="G52" t="str">
            <v>Санкт-Петербург (Лицей)</v>
          </cell>
        </row>
        <row r="53">
          <cell r="B53">
            <v>48</v>
          </cell>
          <cell r="C53">
            <v>10148084224</v>
          </cell>
          <cell r="D53" t="str">
            <v>Сысоев Игнат</v>
          </cell>
          <cell r="E53">
            <v>40289</v>
          </cell>
          <cell r="F53" t="str">
            <v>1 СР</v>
          </cell>
          <cell r="G53" t="str">
            <v>Санкт-Петербург (Лицей)</v>
          </cell>
        </row>
        <row r="54">
          <cell r="B54">
            <v>49</v>
          </cell>
          <cell r="C54">
            <v>10148143434</v>
          </cell>
          <cell r="D54" t="str">
            <v>Гречишкин Кирилл</v>
          </cell>
          <cell r="E54">
            <v>40415</v>
          </cell>
          <cell r="F54" t="str">
            <v>КМС</v>
          </cell>
          <cell r="G54" t="str">
            <v>Санкт-Петербург (Лицей)</v>
          </cell>
        </row>
        <row r="55">
          <cell r="B55">
            <v>50</v>
          </cell>
          <cell r="C55">
            <v>10117352200</v>
          </cell>
          <cell r="D55" t="str">
            <v>Осипова Виктория</v>
          </cell>
          <cell r="E55">
            <v>39275</v>
          </cell>
          <cell r="F55" t="str">
            <v>КМС</v>
          </cell>
          <cell r="G55" t="str">
            <v>Санкт-Петербург (Сестр.)</v>
          </cell>
        </row>
        <row r="56">
          <cell r="B56">
            <v>51</v>
          </cell>
          <cell r="C56">
            <v>10123783704</v>
          </cell>
          <cell r="D56" t="str">
            <v xml:space="preserve">Таджиева Алина </v>
          </cell>
          <cell r="E56">
            <v>39323</v>
          </cell>
          <cell r="F56" t="str">
            <v>КМС</v>
          </cell>
          <cell r="G56" t="str">
            <v>Санкт-Петербург (Сестр.)</v>
          </cell>
        </row>
        <row r="57">
          <cell r="B57">
            <v>52</v>
          </cell>
          <cell r="C57">
            <v>10105526785</v>
          </cell>
          <cell r="D57" t="str">
            <v>Касимова Виолетта</v>
          </cell>
          <cell r="E57">
            <v>39379</v>
          </cell>
          <cell r="F57" t="str">
            <v>КМС</v>
          </cell>
          <cell r="G57" t="str">
            <v>Санкт-Петербург (Сестр.)</v>
          </cell>
        </row>
        <row r="58">
          <cell r="B58">
            <v>53</v>
          </cell>
          <cell r="C58">
            <v>10137550125</v>
          </cell>
          <cell r="D58" t="str">
            <v>Шипилова Дарья</v>
          </cell>
          <cell r="E58">
            <v>39501</v>
          </cell>
          <cell r="F58" t="str">
            <v>КМС</v>
          </cell>
          <cell r="G58" t="str">
            <v>Санкт-Петербург (Сестр.)</v>
          </cell>
        </row>
        <row r="59">
          <cell r="B59">
            <v>54</v>
          </cell>
          <cell r="C59">
            <v>10117276418</v>
          </cell>
          <cell r="D59" t="str">
            <v>Корчебная Ольга</v>
          </cell>
          <cell r="E59">
            <v>39475</v>
          </cell>
          <cell r="F59" t="str">
            <v>КМС</v>
          </cell>
          <cell r="G59" t="str">
            <v>Санкт-Петербург (Сестр.)</v>
          </cell>
        </row>
        <row r="60">
          <cell r="B60">
            <v>55</v>
          </cell>
          <cell r="C60">
            <v>10137450192</v>
          </cell>
          <cell r="D60" t="str">
            <v>Галкина Кристина</v>
          </cell>
          <cell r="E60">
            <v>39453</v>
          </cell>
          <cell r="F60" t="str">
            <v>КМС</v>
          </cell>
          <cell r="G60" t="str">
            <v>Санкт-Петербург (Сестр.)</v>
          </cell>
        </row>
        <row r="61">
          <cell r="B61">
            <v>56</v>
          </cell>
          <cell r="C61">
            <v>10131638983</v>
          </cell>
          <cell r="D61" t="str">
            <v>Мальцева Любовь</v>
          </cell>
          <cell r="E61">
            <v>39489</v>
          </cell>
          <cell r="F61" t="str">
            <v>КМС</v>
          </cell>
          <cell r="G61" t="str">
            <v>Санкт-Петербург (Сестр.)</v>
          </cell>
        </row>
        <row r="62">
          <cell r="B62">
            <v>57</v>
          </cell>
          <cell r="C62">
            <v>10130179943</v>
          </cell>
          <cell r="D62" t="str">
            <v>Хатунцева Александра</v>
          </cell>
          <cell r="E62">
            <v>39478</v>
          </cell>
          <cell r="F62" t="str">
            <v>КМС</v>
          </cell>
          <cell r="G62" t="str">
            <v>Санкт-Петербург (Сестр.)</v>
          </cell>
        </row>
        <row r="63">
          <cell r="B63">
            <v>58</v>
          </cell>
          <cell r="C63">
            <v>10140572683</v>
          </cell>
          <cell r="D63" t="str">
            <v>Гончарова Варвара</v>
          </cell>
          <cell r="E63">
            <v>39626</v>
          </cell>
          <cell r="F63" t="str">
            <v>КМС</v>
          </cell>
          <cell r="G63" t="str">
            <v>Санкт-Петербург (Сестр.)</v>
          </cell>
        </row>
        <row r="64">
          <cell r="B64">
            <v>59</v>
          </cell>
          <cell r="C64">
            <v>10113505239</v>
          </cell>
          <cell r="D64" t="str">
            <v>Груздева Ксения</v>
          </cell>
          <cell r="E64">
            <v>39716</v>
          </cell>
          <cell r="F64" t="str">
            <v>КМС</v>
          </cell>
          <cell r="G64" t="str">
            <v>Санкт-Петербург (Сестр.)</v>
          </cell>
        </row>
        <row r="65">
          <cell r="B65">
            <v>60</v>
          </cell>
          <cell r="C65">
            <v>10090053164</v>
          </cell>
          <cell r="D65" t="str">
            <v>Клименко Эвелина</v>
          </cell>
          <cell r="E65">
            <v>39217</v>
          </cell>
          <cell r="F65" t="str">
            <v>КМС</v>
          </cell>
          <cell r="G65" t="str">
            <v>Санкт-Петербург</v>
          </cell>
        </row>
        <row r="66">
          <cell r="B66">
            <v>61</v>
          </cell>
          <cell r="C66">
            <v>10128589850</v>
          </cell>
          <cell r="D66" t="str">
            <v>Беляева Анна</v>
          </cell>
          <cell r="E66">
            <v>38965</v>
          </cell>
          <cell r="F66" t="str">
            <v>МС</v>
          </cell>
          <cell r="G66" t="str">
            <v>Санкт-Петербург</v>
          </cell>
        </row>
        <row r="67">
          <cell r="B67">
            <v>62</v>
          </cell>
          <cell r="C67">
            <v>10115496163</v>
          </cell>
          <cell r="D67" t="str">
            <v>Ефимова Виктория</v>
          </cell>
          <cell r="E67">
            <v>38895</v>
          </cell>
          <cell r="F67" t="str">
            <v>МС</v>
          </cell>
          <cell r="G67" t="str">
            <v>Санкт-Петербург</v>
          </cell>
        </row>
        <row r="68">
          <cell r="B68">
            <v>63</v>
          </cell>
          <cell r="C68">
            <v>10090420148</v>
          </cell>
          <cell r="D68" t="str">
            <v>Галиханов Денис</v>
          </cell>
          <cell r="E68">
            <v>38909</v>
          </cell>
          <cell r="F68" t="str">
            <v>МС</v>
          </cell>
          <cell r="G68" t="str">
            <v>Санкт-Петербург</v>
          </cell>
        </row>
        <row r="69">
          <cell r="B69">
            <v>64</v>
          </cell>
          <cell r="C69">
            <v>10091971239</v>
          </cell>
          <cell r="D69" t="str">
            <v>Гуца Дарья</v>
          </cell>
          <cell r="E69">
            <v>38975</v>
          </cell>
          <cell r="F69" t="str">
            <v>МС</v>
          </cell>
          <cell r="G69" t="str">
            <v>Санкт-Петербург</v>
          </cell>
        </row>
        <row r="70">
          <cell r="B70">
            <v>65</v>
          </cell>
          <cell r="C70">
            <v>10090420653</v>
          </cell>
          <cell r="D70" t="str">
            <v>Иминова Камила</v>
          </cell>
          <cell r="E70">
            <v>38763</v>
          </cell>
          <cell r="F70" t="str">
            <v>МС</v>
          </cell>
          <cell r="G70" t="str">
            <v>Санкт-Петербург</v>
          </cell>
        </row>
        <row r="71">
          <cell r="B71">
            <v>66</v>
          </cell>
          <cell r="C71">
            <v>10080748238</v>
          </cell>
          <cell r="D71" t="str">
            <v>Чертихина Юлия</v>
          </cell>
          <cell r="E71">
            <v>39121</v>
          </cell>
          <cell r="F71" t="str">
            <v>МС</v>
          </cell>
          <cell r="G71" t="str">
            <v>Санкт-Петербург</v>
          </cell>
        </row>
        <row r="72">
          <cell r="B72">
            <v>67</v>
          </cell>
          <cell r="C72">
            <v>10111626065</v>
          </cell>
          <cell r="D72" t="str">
            <v>Павловский Дмитрий</v>
          </cell>
          <cell r="E72">
            <v>39347</v>
          </cell>
          <cell r="F72" t="str">
            <v>КМС</v>
          </cell>
          <cell r="G72" t="str">
            <v>Санкт-Петербург</v>
          </cell>
        </row>
        <row r="73">
          <cell r="B73">
            <v>68</v>
          </cell>
          <cell r="C73">
            <v>10063781322</v>
          </cell>
          <cell r="D73" t="str">
            <v>Шекелашвили Давид</v>
          </cell>
          <cell r="E73">
            <v>37834</v>
          </cell>
          <cell r="F73" t="str">
            <v>МС</v>
          </cell>
          <cell r="G73" t="str">
            <v>Санкт-Петербург</v>
          </cell>
        </row>
        <row r="74">
          <cell r="B74">
            <v>69</v>
          </cell>
          <cell r="C74">
            <v>10103577792</v>
          </cell>
          <cell r="D74" t="str">
            <v>Алексеев Лаврентий</v>
          </cell>
          <cell r="E74">
            <v>37602</v>
          </cell>
          <cell r="F74" t="str">
            <v>МС</v>
          </cell>
          <cell r="G74" t="str">
            <v>Санкт-Петербург</v>
          </cell>
        </row>
        <row r="75">
          <cell r="B75">
            <v>70</v>
          </cell>
          <cell r="C75">
            <v>10009045636</v>
          </cell>
          <cell r="D75" t="str">
            <v>Антонова Наталия</v>
          </cell>
          <cell r="E75">
            <v>34844</v>
          </cell>
          <cell r="F75" t="str">
            <v>ЗМС</v>
          </cell>
          <cell r="G75" t="str">
            <v>Санкт-Петербург</v>
          </cell>
        </row>
        <row r="76">
          <cell r="B76">
            <v>71</v>
          </cell>
          <cell r="C76">
            <v>10006462305</v>
          </cell>
          <cell r="D76" t="str">
            <v>Гниденко Екатерина</v>
          </cell>
          <cell r="E76">
            <v>33949</v>
          </cell>
          <cell r="F76" t="str">
            <v>МСМК</v>
          </cell>
          <cell r="G76" t="str">
            <v>Санкт-Петербург</v>
          </cell>
        </row>
        <row r="77">
          <cell r="B77">
            <v>72</v>
          </cell>
          <cell r="C77">
            <v>10110374361</v>
          </cell>
          <cell r="D77" t="str">
            <v xml:space="preserve">Голков Михаил </v>
          </cell>
          <cell r="E77">
            <v>38718</v>
          </cell>
          <cell r="F77" t="str">
            <v>МС</v>
          </cell>
          <cell r="G77" t="str">
            <v>Санкт-Петербург</v>
          </cell>
        </row>
        <row r="78">
          <cell r="B78">
            <v>73</v>
          </cell>
          <cell r="C78">
            <v>10117968350</v>
          </cell>
          <cell r="D78" t="str">
            <v>Курьянов Никита</v>
          </cell>
          <cell r="E78">
            <v>39728</v>
          </cell>
          <cell r="F78" t="str">
            <v>КМС</v>
          </cell>
          <cell r="G78" t="str">
            <v>Санкт-Петербург (Сестр.)</v>
          </cell>
        </row>
        <row r="79">
          <cell r="B79">
            <v>74</v>
          </cell>
          <cell r="C79">
            <v>10141475288</v>
          </cell>
          <cell r="D79" t="str">
            <v>Григорьев Артемий</v>
          </cell>
          <cell r="E79">
            <v>39482</v>
          </cell>
          <cell r="F79" t="str">
            <v>КМС</v>
          </cell>
          <cell r="G79" t="str">
            <v>Санкт-Петербург (Сестр.)</v>
          </cell>
        </row>
        <row r="80">
          <cell r="B80">
            <v>75</v>
          </cell>
          <cell r="C80">
            <v>10129113246</v>
          </cell>
          <cell r="D80" t="str">
            <v>Маликов Руслан</v>
          </cell>
          <cell r="E80">
            <v>39710</v>
          </cell>
          <cell r="F80" t="str">
            <v>КМС</v>
          </cell>
          <cell r="G80" t="str">
            <v>Санкт-Петербург (Сестр.)</v>
          </cell>
        </row>
        <row r="81">
          <cell r="B81">
            <v>76</v>
          </cell>
          <cell r="C81">
            <v>10113341652</v>
          </cell>
          <cell r="D81" t="str">
            <v>Михайлов Даниил</v>
          </cell>
          <cell r="E81">
            <v>39801</v>
          </cell>
          <cell r="F81" t="str">
            <v>КМС</v>
          </cell>
          <cell r="G81" t="str">
            <v>Санкт-Петербург (Сестр.)</v>
          </cell>
        </row>
        <row r="82">
          <cell r="B82">
            <v>77</v>
          </cell>
          <cell r="C82">
            <v>10125033081</v>
          </cell>
          <cell r="D82" t="str">
            <v>Продченко Павел</v>
          </cell>
          <cell r="E82">
            <v>39126</v>
          </cell>
          <cell r="F82" t="str">
            <v>КМС</v>
          </cell>
          <cell r="G82" t="str">
            <v>Санкт-Петербург (Сестр.)</v>
          </cell>
        </row>
        <row r="83">
          <cell r="B83">
            <v>78</v>
          </cell>
          <cell r="C83">
            <v>10105798688</v>
          </cell>
          <cell r="D83" t="str">
            <v>Рябов Александр</v>
          </cell>
          <cell r="E83">
            <v>39205</v>
          </cell>
          <cell r="F83" t="str">
            <v>КМС</v>
          </cell>
          <cell r="G83" t="str">
            <v>Санкт-Петербург (Сестр.)</v>
          </cell>
        </row>
        <row r="84">
          <cell r="B84">
            <v>79</v>
          </cell>
          <cell r="C84">
            <v>10116165463</v>
          </cell>
          <cell r="D84" t="str">
            <v>Грамарчук Трофим</v>
          </cell>
          <cell r="E84">
            <v>39120</v>
          </cell>
          <cell r="F84" t="str">
            <v>КМС</v>
          </cell>
          <cell r="G84" t="str">
            <v>Санкт-Петербург (Сестр.)</v>
          </cell>
        </row>
        <row r="85">
          <cell r="B85">
            <v>80</v>
          </cell>
          <cell r="C85">
            <v>10106037350</v>
          </cell>
          <cell r="D85" t="str">
            <v>Хворостов Богдан</v>
          </cell>
          <cell r="E85">
            <v>39137</v>
          </cell>
          <cell r="F85" t="str">
            <v>КМС</v>
          </cell>
          <cell r="G85" t="str">
            <v>Санкт-Петербург (Сестр.)</v>
          </cell>
        </row>
        <row r="86">
          <cell r="B86">
            <v>81</v>
          </cell>
          <cell r="C86">
            <v>10114922954</v>
          </cell>
          <cell r="D86" t="str">
            <v>Колоколов Максим</v>
          </cell>
          <cell r="E86">
            <v>39203</v>
          </cell>
          <cell r="F86" t="str">
            <v>КМС</v>
          </cell>
          <cell r="G86" t="str">
            <v>Санкт-Петербург (Сестр.)</v>
          </cell>
        </row>
        <row r="87">
          <cell r="B87">
            <v>82</v>
          </cell>
          <cell r="C87">
            <v>10105978645</v>
          </cell>
          <cell r="D87" t="str">
            <v>Гончаров Александр</v>
          </cell>
          <cell r="E87">
            <v>39215</v>
          </cell>
          <cell r="F87" t="str">
            <v>КМС</v>
          </cell>
          <cell r="G87" t="str">
            <v>Санкт-Петербург (Сестр.)</v>
          </cell>
        </row>
        <row r="88">
          <cell r="B88">
            <v>83</v>
          </cell>
          <cell r="C88">
            <v>10132137121</v>
          </cell>
          <cell r="D88" t="str">
            <v>Гичкин Артем</v>
          </cell>
          <cell r="E88">
            <v>39697</v>
          </cell>
          <cell r="F88" t="str">
            <v>КМС</v>
          </cell>
          <cell r="G88" t="str">
            <v>Санкт-Петербург</v>
          </cell>
        </row>
        <row r="89">
          <cell r="B89">
            <v>84</v>
          </cell>
          <cell r="C89">
            <v>10129677664</v>
          </cell>
          <cell r="D89" t="str">
            <v>Кунин Андрей</v>
          </cell>
          <cell r="E89">
            <v>39402</v>
          </cell>
          <cell r="F89" t="str">
            <v>КМС</v>
          </cell>
          <cell r="G89" t="str">
            <v>Санкт-Петербург</v>
          </cell>
        </row>
        <row r="90">
          <cell r="B90">
            <v>85</v>
          </cell>
          <cell r="C90">
            <v>10116167079</v>
          </cell>
          <cell r="D90" t="str">
            <v xml:space="preserve">Коробов Степан </v>
          </cell>
          <cell r="E90">
            <v>39199</v>
          </cell>
          <cell r="F90" t="str">
            <v>КМС</v>
          </cell>
          <cell r="G90" t="str">
            <v>Санкт-Петербург</v>
          </cell>
        </row>
        <row r="91">
          <cell r="B91">
            <v>86</v>
          </cell>
          <cell r="C91">
            <v>10119496506</v>
          </cell>
          <cell r="D91" t="str">
            <v xml:space="preserve">Колоницкая Виктория </v>
          </cell>
          <cell r="E91">
            <v>39295</v>
          </cell>
          <cell r="F91" t="str">
            <v>КМС</v>
          </cell>
          <cell r="G91" t="str">
            <v>Санкт-Петербург</v>
          </cell>
        </row>
        <row r="92">
          <cell r="B92">
            <v>87</v>
          </cell>
          <cell r="C92">
            <v>10132012435</v>
          </cell>
          <cell r="D92" t="str">
            <v>Лосева Анфиса</v>
          </cell>
          <cell r="E92">
            <v>39524</v>
          </cell>
          <cell r="F92" t="str">
            <v>КМС</v>
          </cell>
          <cell r="G92" t="str">
            <v>Санкт-Петербург</v>
          </cell>
        </row>
        <row r="93">
          <cell r="B93">
            <v>88</v>
          </cell>
          <cell r="C93">
            <v>10092183326</v>
          </cell>
          <cell r="D93" t="str">
            <v>Керницкий Максим</v>
          </cell>
          <cell r="E93">
            <v>38983</v>
          </cell>
          <cell r="F93" t="str">
            <v>КМС</v>
          </cell>
          <cell r="G93" t="str">
            <v>Санкт-Петербург (Сестр.)</v>
          </cell>
        </row>
        <row r="94">
          <cell r="B94">
            <v>89</v>
          </cell>
          <cell r="C94">
            <v>10091550301</v>
          </cell>
          <cell r="D94" t="str">
            <v>Никонов Александр</v>
          </cell>
          <cell r="E94">
            <v>38875</v>
          </cell>
          <cell r="F94" t="str">
            <v>КМС</v>
          </cell>
          <cell r="G94" t="str">
            <v>Санкт-Петербург (Сестр.)</v>
          </cell>
        </row>
        <row r="95">
          <cell r="B95">
            <v>90</v>
          </cell>
          <cell r="C95">
            <v>10092621543</v>
          </cell>
          <cell r="D95" t="str">
            <v>Созинов Владислав</v>
          </cell>
          <cell r="E95">
            <v>38970</v>
          </cell>
          <cell r="F95" t="str">
            <v>МС</v>
          </cell>
          <cell r="G95" t="str">
            <v>Санкт-Петербург (Сестр.)</v>
          </cell>
        </row>
        <row r="96">
          <cell r="B96">
            <v>91</v>
          </cell>
          <cell r="C96">
            <v>10083324091</v>
          </cell>
          <cell r="D96" t="str">
            <v>Кокунов Григорий</v>
          </cell>
          <cell r="E96">
            <v>39854</v>
          </cell>
          <cell r="F96" t="str">
            <v>КМС</v>
          </cell>
          <cell r="G96" t="str">
            <v xml:space="preserve">Санкт-Петербург </v>
          </cell>
        </row>
        <row r="97">
          <cell r="C97" t="str">
            <v>Москва</v>
          </cell>
        </row>
        <row r="98">
          <cell r="B98">
            <v>92</v>
          </cell>
          <cell r="C98">
            <v>10112339623</v>
          </cell>
          <cell r="D98" t="str">
            <v>Бедретдинов Фарид</v>
          </cell>
          <cell r="E98">
            <v>38707</v>
          </cell>
          <cell r="F98" t="str">
            <v>КМС</v>
          </cell>
          <cell r="G98" t="str">
            <v>Москва</v>
          </cell>
        </row>
        <row r="99">
          <cell r="B99">
            <v>93</v>
          </cell>
          <cell r="C99">
            <v>10101780565</v>
          </cell>
          <cell r="D99" t="str">
            <v>Водопьянов Александр</v>
          </cell>
          <cell r="E99">
            <v>38579</v>
          </cell>
          <cell r="F99" t="str">
            <v>КМС</v>
          </cell>
          <cell r="G99" t="str">
            <v>Москва</v>
          </cell>
        </row>
        <row r="100">
          <cell r="B100">
            <v>94</v>
          </cell>
          <cell r="C100">
            <v>10034956154</v>
          </cell>
          <cell r="D100" t="str">
            <v>Бурлаков Данила</v>
          </cell>
          <cell r="E100">
            <v>36828</v>
          </cell>
          <cell r="F100" t="str">
            <v>МСМК</v>
          </cell>
          <cell r="G100" t="str">
            <v>Москва, Республика Удмуртия</v>
          </cell>
        </row>
        <row r="101">
          <cell r="B101">
            <v>95</v>
          </cell>
          <cell r="C101">
            <v>10076948161</v>
          </cell>
          <cell r="D101" t="str">
            <v>Явенков Александр</v>
          </cell>
          <cell r="E101">
            <v>38092</v>
          </cell>
          <cell r="F101" t="str">
            <v>КМС</v>
          </cell>
          <cell r="G101" t="str">
            <v>Москва</v>
          </cell>
        </row>
        <row r="102">
          <cell r="B102">
            <v>96</v>
          </cell>
          <cell r="C102">
            <v>10116329252</v>
          </cell>
          <cell r="D102" t="str">
            <v>Бирюков Никита</v>
          </cell>
          <cell r="E102">
            <v>37988</v>
          </cell>
          <cell r="F102" t="str">
            <v>МС</v>
          </cell>
          <cell r="G102" t="str">
            <v>Москва</v>
          </cell>
        </row>
        <row r="103">
          <cell r="B103">
            <v>98</v>
          </cell>
          <cell r="C103">
            <v>10082333782</v>
          </cell>
          <cell r="D103" t="str">
            <v>Кирильцев Никита</v>
          </cell>
          <cell r="E103">
            <v>38364</v>
          </cell>
          <cell r="F103" t="str">
            <v>МСМК</v>
          </cell>
          <cell r="G103" t="str">
            <v>Москва</v>
          </cell>
        </row>
        <row r="104">
          <cell r="B104">
            <v>99</v>
          </cell>
          <cell r="C104">
            <v>10036029824</v>
          </cell>
          <cell r="D104" t="str">
            <v>Новиков Иван</v>
          </cell>
          <cell r="E104">
            <v>37854</v>
          </cell>
          <cell r="F104" t="str">
            <v>МС</v>
          </cell>
          <cell r="G104" t="str">
            <v>Москва</v>
          </cell>
        </row>
        <row r="105">
          <cell r="B105">
            <v>100</v>
          </cell>
          <cell r="C105">
            <v>10076776187</v>
          </cell>
          <cell r="D105" t="str">
            <v>Попов Александр</v>
          </cell>
          <cell r="E105">
            <v>37974</v>
          </cell>
          <cell r="F105" t="str">
            <v>МС</v>
          </cell>
          <cell r="G105" t="str">
            <v>Москва</v>
          </cell>
        </row>
        <row r="106">
          <cell r="B106">
            <v>101</v>
          </cell>
          <cell r="C106">
            <v>10082146957</v>
          </cell>
          <cell r="D106" t="str">
            <v>Чернявский Игорь</v>
          </cell>
          <cell r="E106">
            <v>38445</v>
          </cell>
          <cell r="F106" t="str">
            <v>МС</v>
          </cell>
          <cell r="G106" t="str">
            <v>Москва</v>
          </cell>
        </row>
        <row r="107">
          <cell r="B107">
            <v>102</v>
          </cell>
          <cell r="C107">
            <v>10036021740</v>
          </cell>
          <cell r="D107" t="str">
            <v>Шерстеникин Алексей</v>
          </cell>
          <cell r="E107">
            <v>37340</v>
          </cell>
          <cell r="F107" t="str">
            <v>МС</v>
          </cell>
          <cell r="G107" t="str">
            <v>Москва</v>
          </cell>
        </row>
        <row r="108">
          <cell r="B108">
            <v>103</v>
          </cell>
          <cell r="C108">
            <v>10090182395</v>
          </cell>
          <cell r="D108" t="str">
            <v>Шукуров Тимур</v>
          </cell>
          <cell r="E108">
            <v>38552</v>
          </cell>
          <cell r="F108" t="str">
            <v>МС</v>
          </cell>
          <cell r="G108" t="str">
            <v>Москва</v>
          </cell>
        </row>
        <row r="109">
          <cell r="B109">
            <v>104</v>
          </cell>
          <cell r="C109">
            <v>10101332446</v>
          </cell>
          <cell r="D109" t="str">
            <v>Юдин Никита</v>
          </cell>
          <cell r="E109">
            <v>38409</v>
          </cell>
          <cell r="F109" t="str">
            <v>КМС</v>
          </cell>
          <cell r="G109" t="str">
            <v>Москва</v>
          </cell>
        </row>
        <row r="110">
          <cell r="B110">
            <v>105</v>
          </cell>
          <cell r="C110">
            <v>10036017494</v>
          </cell>
          <cell r="D110" t="str">
            <v>Голяева Валерия</v>
          </cell>
          <cell r="E110">
            <v>37057</v>
          </cell>
          <cell r="F110" t="str">
            <v>МС</v>
          </cell>
          <cell r="G110" t="str">
            <v>Москва</v>
          </cell>
        </row>
        <row r="111">
          <cell r="B111">
            <v>106</v>
          </cell>
          <cell r="C111">
            <v>10036077112</v>
          </cell>
          <cell r="D111" t="str">
            <v>Мурзина Ирина</v>
          </cell>
          <cell r="E111">
            <v>38092</v>
          </cell>
          <cell r="F111" t="str">
            <v>МС</v>
          </cell>
          <cell r="G111" t="str">
            <v>Москва</v>
          </cell>
        </row>
        <row r="112">
          <cell r="B112">
            <v>107</v>
          </cell>
          <cell r="C112">
            <v>10034919778</v>
          </cell>
          <cell r="D112" t="str">
            <v>Бурлакова Яна</v>
          </cell>
          <cell r="E112">
            <v>36739</v>
          </cell>
          <cell r="F112" t="str">
            <v>ЗМС</v>
          </cell>
          <cell r="G112" t="str">
            <v>Москва, Республика Удмуртия</v>
          </cell>
        </row>
        <row r="113">
          <cell r="B113">
            <v>108</v>
          </cell>
          <cell r="C113">
            <v>10014630109</v>
          </cell>
          <cell r="D113" t="str">
            <v>Ващенко Полина</v>
          </cell>
          <cell r="E113">
            <v>36529</v>
          </cell>
          <cell r="F113" t="str">
            <v>МСМК</v>
          </cell>
          <cell r="G113" t="str">
            <v>Москва</v>
          </cell>
        </row>
        <row r="114">
          <cell r="B114">
            <v>109</v>
          </cell>
          <cell r="C114">
            <v>10007498484</v>
          </cell>
          <cell r="D114" t="str">
            <v>Войнова Анастасия</v>
          </cell>
          <cell r="E114">
            <v>34005</v>
          </cell>
          <cell r="F114" t="str">
            <v>ЗМС</v>
          </cell>
          <cell r="G114" t="str">
            <v>Москва</v>
          </cell>
        </row>
        <row r="115">
          <cell r="B115">
            <v>110</v>
          </cell>
          <cell r="C115">
            <v>10094917312</v>
          </cell>
          <cell r="D115" t="str">
            <v>Солозобова Елизавета</v>
          </cell>
          <cell r="E115">
            <v>38671</v>
          </cell>
          <cell r="F115" t="str">
            <v>МС</v>
          </cell>
          <cell r="G115" t="str">
            <v>Москва</v>
          </cell>
        </row>
        <row r="116">
          <cell r="B116">
            <v>111</v>
          </cell>
          <cell r="C116">
            <v>10007272455</v>
          </cell>
          <cell r="D116" t="str">
            <v>Шмелева Дарья</v>
          </cell>
          <cell r="E116">
            <v>34633</v>
          </cell>
          <cell r="F116" t="str">
            <v>ЗМС</v>
          </cell>
          <cell r="G116" t="str">
            <v>Москва</v>
          </cell>
        </row>
        <row r="117">
          <cell r="B117">
            <v>112</v>
          </cell>
          <cell r="C117">
            <v>10078794700</v>
          </cell>
          <cell r="D117" t="str">
            <v>Богомолова Елизавета</v>
          </cell>
          <cell r="E117">
            <v>37812</v>
          </cell>
          <cell r="F117" t="str">
            <v>МС</v>
          </cell>
          <cell r="G117" t="str">
            <v>Москва</v>
          </cell>
        </row>
        <row r="118">
          <cell r="B118">
            <v>113</v>
          </cell>
          <cell r="C118">
            <v>10090187550</v>
          </cell>
          <cell r="D118" t="str">
            <v>Лысенко Алина</v>
          </cell>
          <cell r="E118">
            <v>37758</v>
          </cell>
          <cell r="F118" t="str">
            <v>МСМК</v>
          </cell>
          <cell r="G118" t="str">
            <v>Москва</v>
          </cell>
        </row>
        <row r="119">
          <cell r="C119" t="str">
            <v>Представители: Хозов В.И. 10005510085, Сидоров А.А. 10010853573, Васин А.Е. 10006915171</v>
          </cell>
        </row>
        <row r="121">
          <cell r="B121">
            <v>114</v>
          </cell>
          <cell r="C121">
            <v>10113386213</v>
          </cell>
          <cell r="D121" t="str">
            <v>Бортник Иван</v>
          </cell>
          <cell r="E121">
            <v>39330</v>
          </cell>
          <cell r="F121" t="str">
            <v>КМС</v>
          </cell>
          <cell r="G121" t="str">
            <v>Москва</v>
          </cell>
        </row>
        <row r="122">
          <cell r="B122">
            <v>115</v>
          </cell>
          <cell r="C122">
            <v>10092179383</v>
          </cell>
          <cell r="D122" t="str">
            <v>Амелин Даниил</v>
          </cell>
          <cell r="E122">
            <v>38819</v>
          </cell>
          <cell r="F122" t="str">
            <v>КМС</v>
          </cell>
          <cell r="G122" t="str">
            <v>Москва</v>
          </cell>
        </row>
        <row r="123">
          <cell r="B123">
            <v>116</v>
          </cell>
          <cell r="C123">
            <v>10100511986</v>
          </cell>
          <cell r="D123" t="str">
            <v>Афанасьев Никита</v>
          </cell>
          <cell r="E123">
            <v>38756</v>
          </cell>
          <cell r="F123" t="str">
            <v>КМС</v>
          </cell>
          <cell r="G123" t="str">
            <v>Москва</v>
          </cell>
        </row>
        <row r="124">
          <cell r="B124">
            <v>117</v>
          </cell>
          <cell r="C124">
            <v>10107322194</v>
          </cell>
          <cell r="D124" t="str">
            <v>Кимаковский Захар</v>
          </cell>
          <cell r="E124">
            <v>39113</v>
          </cell>
          <cell r="F124" t="str">
            <v>КМС</v>
          </cell>
          <cell r="G124" t="str">
            <v>Москва</v>
          </cell>
        </row>
        <row r="125">
          <cell r="B125">
            <v>118</v>
          </cell>
          <cell r="C125">
            <v>10130335345</v>
          </cell>
          <cell r="D125" t="str">
            <v>Меремеренко Дмитрий</v>
          </cell>
          <cell r="E125">
            <v>38821</v>
          </cell>
          <cell r="F125" t="str">
            <v>КМС</v>
          </cell>
          <cell r="G125" t="str">
            <v>Москва</v>
          </cell>
        </row>
        <row r="126">
          <cell r="B126">
            <v>119</v>
          </cell>
          <cell r="C126">
            <v>10112134711</v>
          </cell>
          <cell r="D126" t="str">
            <v>Самусев Иван</v>
          </cell>
          <cell r="E126">
            <v>38958</v>
          </cell>
          <cell r="F126" t="str">
            <v>МС</v>
          </cell>
          <cell r="G126" t="str">
            <v>Москва</v>
          </cell>
        </row>
        <row r="127">
          <cell r="B127">
            <v>120</v>
          </cell>
          <cell r="C127">
            <v>10115982577</v>
          </cell>
          <cell r="D127" t="str">
            <v xml:space="preserve">Сергеев Федор </v>
          </cell>
          <cell r="E127">
            <v>39313</v>
          </cell>
          <cell r="F127" t="str">
            <v>КМС</v>
          </cell>
          <cell r="G127" t="str">
            <v>Москва</v>
          </cell>
        </row>
        <row r="128">
          <cell r="B128">
            <v>121</v>
          </cell>
          <cell r="C128">
            <v>10112680941</v>
          </cell>
          <cell r="D128" t="str">
            <v>Григорьев Сократ</v>
          </cell>
          <cell r="E128">
            <v>39226</v>
          </cell>
          <cell r="F128" t="str">
            <v>КМС</v>
          </cell>
          <cell r="G128" t="str">
            <v>Москва</v>
          </cell>
        </row>
        <row r="129">
          <cell r="B129">
            <v>122</v>
          </cell>
          <cell r="C129">
            <v>10090059834</v>
          </cell>
          <cell r="D129" t="str">
            <v>Кирильцев Тимур</v>
          </cell>
          <cell r="E129">
            <v>39363</v>
          </cell>
          <cell r="F129" t="str">
            <v>КМС</v>
          </cell>
          <cell r="G129" t="str">
            <v>Москва</v>
          </cell>
        </row>
        <row r="130">
          <cell r="B130">
            <v>123</v>
          </cell>
          <cell r="C130">
            <v>10058292233</v>
          </cell>
          <cell r="D130" t="str">
            <v>Кислицин Николай</v>
          </cell>
          <cell r="E130">
            <v>38899</v>
          </cell>
          <cell r="F130" t="str">
            <v>КМС</v>
          </cell>
          <cell r="G130" t="str">
            <v>Москва</v>
          </cell>
        </row>
        <row r="131">
          <cell r="B131">
            <v>124</v>
          </cell>
          <cell r="C131">
            <v>10090423683</v>
          </cell>
          <cell r="D131" t="str">
            <v>Шешенин Андрей</v>
          </cell>
          <cell r="E131">
            <v>38945</v>
          </cell>
          <cell r="F131" t="str">
            <v>КМС</v>
          </cell>
          <cell r="G131" t="str">
            <v>Москва</v>
          </cell>
        </row>
        <row r="132">
          <cell r="B132">
            <v>125</v>
          </cell>
          <cell r="C132">
            <v>10096561157</v>
          </cell>
          <cell r="D132" t="str">
            <v>Рыбина Светлана</v>
          </cell>
          <cell r="E132">
            <v>38946</v>
          </cell>
          <cell r="F132" t="str">
            <v>КМС</v>
          </cell>
          <cell r="G132" t="str">
            <v>Москва</v>
          </cell>
        </row>
        <row r="133">
          <cell r="B133">
            <v>126</v>
          </cell>
          <cell r="C133">
            <v>10096881762</v>
          </cell>
          <cell r="D133" t="str">
            <v>Заика София</v>
          </cell>
          <cell r="E133">
            <v>38989</v>
          </cell>
          <cell r="F133" t="str">
            <v>МС</v>
          </cell>
          <cell r="G133" t="str">
            <v>Москва</v>
          </cell>
        </row>
        <row r="134">
          <cell r="B134">
            <v>127</v>
          </cell>
          <cell r="C134">
            <v>10089461161</v>
          </cell>
          <cell r="D134" t="str">
            <v>Новикова Софья</v>
          </cell>
          <cell r="E134">
            <v>38988</v>
          </cell>
          <cell r="F134" t="str">
            <v>МС</v>
          </cell>
          <cell r="G134" t="str">
            <v>Москва</v>
          </cell>
        </row>
        <row r="135">
          <cell r="B135">
            <v>128</v>
          </cell>
          <cell r="C135">
            <v>10094893363</v>
          </cell>
          <cell r="D135" t="str">
            <v>Семенюк Яна</v>
          </cell>
          <cell r="E135">
            <v>38783</v>
          </cell>
          <cell r="F135" t="str">
            <v>МС</v>
          </cell>
          <cell r="G135" t="str">
            <v>Москва</v>
          </cell>
        </row>
        <row r="136">
          <cell r="B136">
            <v>129</v>
          </cell>
          <cell r="C136">
            <v>10112709637</v>
          </cell>
          <cell r="D136" t="str">
            <v>Фарафонтова Елизавета</v>
          </cell>
          <cell r="E136">
            <v>39296</v>
          </cell>
          <cell r="F136" t="str">
            <v>КМС</v>
          </cell>
          <cell r="G136" t="str">
            <v>Москва</v>
          </cell>
        </row>
        <row r="137">
          <cell r="B137">
            <v>130</v>
          </cell>
          <cell r="C137">
            <v>10083844154</v>
          </cell>
          <cell r="D137" t="str">
            <v>Смирнова Анна</v>
          </cell>
          <cell r="E137">
            <v>39353</v>
          </cell>
          <cell r="F137" t="str">
            <v>КМС</v>
          </cell>
          <cell r="G137" t="str">
            <v>Москва</v>
          </cell>
        </row>
        <row r="138">
          <cell r="B138">
            <v>131</v>
          </cell>
          <cell r="C138">
            <v>10084268530</v>
          </cell>
          <cell r="D138" t="str">
            <v>Придатченко Егор</v>
          </cell>
          <cell r="E138">
            <v>38954</v>
          </cell>
          <cell r="F138" t="str">
            <v>МС</v>
          </cell>
          <cell r="G138" t="str">
            <v>Москва</v>
          </cell>
        </row>
        <row r="139">
          <cell r="C139" t="str">
            <v>Представители: Хозов В.И. 10005510085, Сидоров А.А. 10010853573, Васин А.Е. 10006915171</v>
          </cell>
        </row>
        <row r="141">
          <cell r="B141">
            <v>132</v>
          </cell>
          <cell r="C141">
            <v>10015266972</v>
          </cell>
          <cell r="D141" t="str">
            <v>Нестеров Дмитрий</v>
          </cell>
          <cell r="E141">
            <v>36202</v>
          </cell>
          <cell r="F141" t="str">
            <v>МСМК</v>
          </cell>
          <cell r="G141" t="str">
            <v>Тульская область</v>
          </cell>
        </row>
        <row r="142">
          <cell r="B142">
            <v>133</v>
          </cell>
          <cell r="C142">
            <v>10007498585</v>
          </cell>
          <cell r="D142" t="str">
            <v>Аверина Мария</v>
          </cell>
          <cell r="E142">
            <v>34246</v>
          </cell>
          <cell r="F142" t="str">
            <v>МСМК</v>
          </cell>
          <cell r="G142" t="str">
            <v>Тульская область</v>
          </cell>
        </row>
        <row r="143">
          <cell r="B143">
            <v>134</v>
          </cell>
          <cell r="C143">
            <v>10034991217</v>
          </cell>
          <cell r="D143" t="str">
            <v>Андреева Ксения</v>
          </cell>
          <cell r="E143">
            <v>36732</v>
          </cell>
          <cell r="F143" t="str">
            <v>МСМК</v>
          </cell>
          <cell r="G143" t="str">
            <v>Тульская область</v>
          </cell>
        </row>
        <row r="144">
          <cell r="B144">
            <v>135</v>
          </cell>
          <cell r="C144">
            <v>10009737568</v>
          </cell>
          <cell r="D144" t="str">
            <v>Ростовцев Сергей</v>
          </cell>
          <cell r="E144">
            <v>35583</v>
          </cell>
          <cell r="F144" t="str">
            <v>МСМК</v>
          </cell>
          <cell r="G144" t="str">
            <v>Тульская область</v>
          </cell>
        </row>
        <row r="145">
          <cell r="B145">
            <v>136</v>
          </cell>
          <cell r="C145">
            <v>10095011985</v>
          </cell>
          <cell r="D145" t="str">
            <v>Почерняев Николай</v>
          </cell>
          <cell r="E145">
            <v>38515</v>
          </cell>
          <cell r="F145" t="str">
            <v>МС</v>
          </cell>
          <cell r="G145" t="str">
            <v>Тульская область</v>
          </cell>
        </row>
        <row r="146">
          <cell r="B146">
            <v>137</v>
          </cell>
          <cell r="C146">
            <v>10083104530</v>
          </cell>
          <cell r="D146" t="str">
            <v>Гирилович Игорь</v>
          </cell>
          <cell r="E146">
            <v>38427</v>
          </cell>
          <cell r="F146" t="str">
            <v>МС</v>
          </cell>
          <cell r="G146" t="str">
            <v>Тульская область</v>
          </cell>
        </row>
        <row r="147">
          <cell r="B147">
            <v>138</v>
          </cell>
          <cell r="C147">
            <v>10093556278</v>
          </cell>
          <cell r="D147" t="str">
            <v>Марямидзе Степан</v>
          </cell>
          <cell r="E147">
            <v>38503</v>
          </cell>
          <cell r="F147" t="str">
            <v>МС</v>
          </cell>
          <cell r="G147" t="str">
            <v>Тульская область</v>
          </cell>
        </row>
        <row r="148">
          <cell r="B148">
            <v>139</v>
          </cell>
          <cell r="C148">
            <v>10093990253</v>
          </cell>
          <cell r="D148" t="str">
            <v>Майоров Ждан</v>
          </cell>
          <cell r="E148">
            <v>38453</v>
          </cell>
          <cell r="F148" t="str">
            <v>МС</v>
          </cell>
          <cell r="G148" t="str">
            <v>Тульская область</v>
          </cell>
        </row>
        <row r="149">
          <cell r="B149">
            <v>140</v>
          </cell>
          <cell r="C149">
            <v>10082411180</v>
          </cell>
          <cell r="D149" t="str">
            <v>Меденец Богдан</v>
          </cell>
          <cell r="E149">
            <v>38034</v>
          </cell>
          <cell r="F149" t="str">
            <v>МС</v>
          </cell>
          <cell r="G149" t="str">
            <v>Тульская область</v>
          </cell>
        </row>
        <row r="150">
          <cell r="B150">
            <v>141</v>
          </cell>
          <cell r="C150">
            <v>10009045434</v>
          </cell>
          <cell r="D150" t="str">
            <v>Гончарова Ольга</v>
          </cell>
          <cell r="E150">
            <v>35656</v>
          </cell>
          <cell r="F150" t="str">
            <v>МС</v>
          </cell>
          <cell r="G150" t="str">
            <v>Тульская область</v>
          </cell>
        </row>
        <row r="151">
          <cell r="B151">
            <v>142</v>
          </cell>
          <cell r="C151">
            <v>10007772108</v>
          </cell>
          <cell r="D151" t="str">
            <v>Дубченко Александр</v>
          </cell>
          <cell r="E151">
            <v>34749</v>
          </cell>
          <cell r="F151" t="str">
            <v>МСМК</v>
          </cell>
          <cell r="G151" t="str">
            <v>Тульская область</v>
          </cell>
        </row>
        <row r="152">
          <cell r="B152">
            <v>143</v>
          </cell>
          <cell r="C152">
            <v>10034934431</v>
          </cell>
          <cell r="D152" t="str">
            <v>Наумов Максим</v>
          </cell>
          <cell r="E152">
            <v>36630</v>
          </cell>
          <cell r="F152" t="str">
            <v>МС</v>
          </cell>
          <cell r="G152" t="str">
            <v>Тульская область, Свердловская область</v>
          </cell>
        </row>
        <row r="153">
          <cell r="B153">
            <v>144</v>
          </cell>
          <cell r="C153">
            <v>10142115084</v>
          </cell>
          <cell r="D153" t="str">
            <v>Флоринская Яна</v>
          </cell>
          <cell r="E153">
            <v>31040</v>
          </cell>
          <cell r="F153" t="str">
            <v>КМС</v>
          </cell>
          <cell r="G153" t="str">
            <v>Тульская область</v>
          </cell>
        </row>
        <row r="154">
          <cell r="B154">
            <v>145</v>
          </cell>
          <cell r="C154">
            <v>10136682074</v>
          </cell>
          <cell r="D154" t="str">
            <v>Родионова Александра</v>
          </cell>
          <cell r="E154">
            <v>32030</v>
          </cell>
          <cell r="F154" t="str">
            <v>МС</v>
          </cell>
          <cell r="G154" t="str">
            <v>Тульская область</v>
          </cell>
        </row>
        <row r="155">
          <cell r="B155">
            <v>146</v>
          </cell>
          <cell r="C155">
            <v>10094202643</v>
          </cell>
          <cell r="D155" t="str">
            <v>Гербут Дмитрий</v>
          </cell>
          <cell r="E155">
            <v>39402</v>
          </cell>
          <cell r="F155" t="str">
            <v>КМС</v>
          </cell>
          <cell r="G155" t="str">
            <v>Тульская область</v>
          </cell>
        </row>
        <row r="156">
          <cell r="B156">
            <v>147</v>
          </cell>
          <cell r="C156">
            <v>10104123420</v>
          </cell>
          <cell r="D156" t="str">
            <v>Суятин Мирослав</v>
          </cell>
          <cell r="E156">
            <v>38726</v>
          </cell>
          <cell r="F156" t="str">
            <v>МС</v>
          </cell>
          <cell r="G156" t="str">
            <v>Тульская область</v>
          </cell>
        </row>
        <row r="157">
          <cell r="B157">
            <v>148</v>
          </cell>
          <cell r="C157">
            <v>10094255385</v>
          </cell>
          <cell r="D157" t="str">
            <v>Изотова Анна</v>
          </cell>
          <cell r="E157">
            <v>39316</v>
          </cell>
          <cell r="F157" t="str">
            <v>МС</v>
          </cell>
          <cell r="G157" t="str">
            <v>Тульская область</v>
          </cell>
        </row>
        <row r="158">
          <cell r="B158">
            <v>149</v>
          </cell>
          <cell r="C158">
            <v>10116899027</v>
          </cell>
          <cell r="D158" t="str">
            <v>Юрченко Александра</v>
          </cell>
          <cell r="E158">
            <v>39346</v>
          </cell>
          <cell r="F158" t="str">
            <v>МС</v>
          </cell>
          <cell r="G158" t="str">
            <v>Тульская область</v>
          </cell>
        </row>
        <row r="159">
          <cell r="B159">
            <v>150</v>
          </cell>
          <cell r="C159">
            <v>10100863008</v>
          </cell>
          <cell r="D159" t="str">
            <v>Пученкин Артем</v>
          </cell>
          <cell r="E159">
            <v>39432</v>
          </cell>
          <cell r="F159" t="str">
            <v>КМС</v>
          </cell>
          <cell r="G159" t="str">
            <v>Тульская область</v>
          </cell>
        </row>
        <row r="160">
          <cell r="B160">
            <v>151</v>
          </cell>
          <cell r="C160">
            <v>10091970532</v>
          </cell>
          <cell r="D160" t="str">
            <v>Евланова Екатерина</v>
          </cell>
          <cell r="E160">
            <v>39047</v>
          </cell>
          <cell r="F160" t="str">
            <v>МС</v>
          </cell>
          <cell r="G160" t="str">
            <v>Тульская область</v>
          </cell>
        </row>
        <row r="161">
          <cell r="B161">
            <v>152</v>
          </cell>
          <cell r="C161">
            <v>10142595943</v>
          </cell>
          <cell r="D161" t="str">
            <v>Мишина Алена</v>
          </cell>
          <cell r="E161">
            <v>39871</v>
          </cell>
          <cell r="F161" t="str">
            <v>КМС</v>
          </cell>
          <cell r="G161" t="str">
            <v>Тульская область</v>
          </cell>
        </row>
        <row r="162">
          <cell r="B162">
            <v>153</v>
          </cell>
          <cell r="C162">
            <v>10142595741</v>
          </cell>
          <cell r="D162" t="str">
            <v>Машкова Полина</v>
          </cell>
          <cell r="E162">
            <v>40163</v>
          </cell>
          <cell r="F162" t="str">
            <v>КМС</v>
          </cell>
          <cell r="G162" t="str">
            <v>Тульская область</v>
          </cell>
        </row>
        <row r="163">
          <cell r="B163">
            <v>154</v>
          </cell>
          <cell r="C163">
            <v>10091733183</v>
          </cell>
          <cell r="D163" t="str">
            <v>Кроткова Наталья</v>
          </cell>
          <cell r="E163">
            <v>31898</v>
          </cell>
          <cell r="F163" t="str">
            <v>КМС</v>
          </cell>
          <cell r="G163" t="str">
            <v>Тульская область</v>
          </cell>
        </row>
        <row r="164">
          <cell r="B164">
            <v>155</v>
          </cell>
          <cell r="C164">
            <v>10104006717</v>
          </cell>
          <cell r="D164" t="str">
            <v>Сидоров Григорий</v>
          </cell>
          <cell r="E164">
            <v>39260</v>
          </cell>
          <cell r="F164" t="str">
            <v>КМС</v>
          </cell>
          <cell r="G164" t="str">
            <v>Тульская область</v>
          </cell>
        </row>
        <row r="165">
          <cell r="B165">
            <v>156</v>
          </cell>
          <cell r="C165">
            <v>10104596696</v>
          </cell>
          <cell r="D165" t="str">
            <v>Быков Антон</v>
          </cell>
          <cell r="E165">
            <v>38940</v>
          </cell>
          <cell r="F165" t="str">
            <v>КМС</v>
          </cell>
          <cell r="G165" t="str">
            <v>Тульская область</v>
          </cell>
        </row>
        <row r="166">
          <cell r="B166">
            <v>157</v>
          </cell>
          <cell r="C166">
            <v>10095066650</v>
          </cell>
          <cell r="D166" t="str">
            <v>Хайбуллаева Виолетта</v>
          </cell>
          <cell r="E166">
            <v>38905</v>
          </cell>
          <cell r="F166" t="str">
            <v>КМС</v>
          </cell>
          <cell r="G166" t="str">
            <v>Тульская область</v>
          </cell>
        </row>
        <row r="167">
          <cell r="B167">
            <v>158</v>
          </cell>
          <cell r="C167">
            <v>10100041841</v>
          </cell>
          <cell r="D167" t="str">
            <v>Василенко Владислава</v>
          </cell>
          <cell r="E167">
            <v>39082</v>
          </cell>
          <cell r="F167" t="str">
            <v>МС</v>
          </cell>
          <cell r="G167" t="str">
            <v>Тульская область</v>
          </cell>
        </row>
        <row r="168">
          <cell r="B168">
            <v>159</v>
          </cell>
          <cell r="C168">
            <v>10119926033</v>
          </cell>
          <cell r="D168" t="str">
            <v>Боброва Мария</v>
          </cell>
          <cell r="E168">
            <v>39162</v>
          </cell>
          <cell r="F168" t="str">
            <v>КМС</v>
          </cell>
          <cell r="G168" t="str">
            <v>Тульская область</v>
          </cell>
        </row>
        <row r="169">
          <cell r="B169">
            <v>160</v>
          </cell>
          <cell r="C169">
            <v>10130345045</v>
          </cell>
          <cell r="D169" t="str">
            <v>Соколова Софья</v>
          </cell>
          <cell r="E169">
            <v>39106</v>
          </cell>
          <cell r="F169" t="str">
            <v>КМС</v>
          </cell>
          <cell r="G169" t="str">
            <v>Тульская область</v>
          </cell>
        </row>
        <row r="170">
          <cell r="B170">
            <v>161</v>
          </cell>
          <cell r="C170">
            <v>10129964624</v>
          </cell>
          <cell r="D170" t="str">
            <v>Минашкина Тамила</v>
          </cell>
          <cell r="E170">
            <v>39591</v>
          </cell>
          <cell r="F170" t="str">
            <v>КМС</v>
          </cell>
          <cell r="G170" t="str">
            <v>Тульская область</v>
          </cell>
        </row>
        <row r="171">
          <cell r="B171">
            <v>162</v>
          </cell>
          <cell r="C171">
            <v>10143149146</v>
          </cell>
          <cell r="D171" t="str">
            <v>Сибаева Снежана</v>
          </cell>
          <cell r="E171">
            <v>39402</v>
          </cell>
          <cell r="F171" t="str">
            <v>КМС</v>
          </cell>
          <cell r="G171" t="str">
            <v>Тульская область</v>
          </cell>
        </row>
        <row r="172">
          <cell r="B172">
            <v>163</v>
          </cell>
          <cell r="C172">
            <v>10131028691</v>
          </cell>
          <cell r="D172" t="str">
            <v>Зыбин Артем</v>
          </cell>
          <cell r="E172">
            <v>39747</v>
          </cell>
          <cell r="F172" t="str">
            <v>КМС</v>
          </cell>
          <cell r="G172" t="str">
            <v>Тульская область</v>
          </cell>
        </row>
        <row r="175">
          <cell r="C175" t="str">
            <v>Ленинградская область</v>
          </cell>
        </row>
        <row r="176">
          <cell r="B176">
            <v>164</v>
          </cell>
          <cell r="C176">
            <v>10034922711</v>
          </cell>
          <cell r="D176" t="str">
            <v>Степанов Тарас</v>
          </cell>
          <cell r="E176">
            <v>39611</v>
          </cell>
          <cell r="F176" t="str">
            <v>КМС</v>
          </cell>
          <cell r="G176" t="str">
            <v>Ленинградская область</v>
          </cell>
        </row>
        <row r="177">
          <cell r="B177">
            <v>165</v>
          </cell>
          <cell r="C177">
            <v>10123564341</v>
          </cell>
          <cell r="D177" t="str">
            <v xml:space="preserve">Кезерев Николай </v>
          </cell>
          <cell r="E177">
            <v>39672</v>
          </cell>
          <cell r="F177" t="str">
            <v>КМС</v>
          </cell>
          <cell r="G177" t="str">
            <v>Ленинградская область</v>
          </cell>
        </row>
        <row r="178">
          <cell r="B178">
            <v>166</v>
          </cell>
          <cell r="C178">
            <v>10111627378</v>
          </cell>
          <cell r="D178" t="str">
            <v>Демирчян Артак</v>
          </cell>
          <cell r="E178">
            <v>39242</v>
          </cell>
          <cell r="F178" t="str">
            <v>КМС</v>
          </cell>
          <cell r="G178" t="str">
            <v>Ленинградская область</v>
          </cell>
        </row>
        <row r="179">
          <cell r="B179">
            <v>167</v>
          </cell>
          <cell r="C179">
            <v>10116030370</v>
          </cell>
          <cell r="D179" t="str">
            <v>Ломов Кирилл</v>
          </cell>
          <cell r="E179">
            <v>39894</v>
          </cell>
          <cell r="F179" t="str">
            <v>КМС</v>
          </cell>
          <cell r="G179" t="str">
            <v>Ленинградская область</v>
          </cell>
        </row>
        <row r="180">
          <cell r="B180">
            <v>168</v>
          </cell>
          <cell r="C180">
            <v>10036061449</v>
          </cell>
          <cell r="D180" t="str">
            <v>Минаев Иван</v>
          </cell>
          <cell r="E180">
            <v>39864</v>
          </cell>
          <cell r="F180" t="str">
            <v>2 СР</v>
          </cell>
          <cell r="G180" t="str">
            <v>Ленинградская область</v>
          </cell>
        </row>
        <row r="181">
          <cell r="B181">
            <v>169</v>
          </cell>
          <cell r="C181">
            <v>10057534825</v>
          </cell>
          <cell r="D181" t="str">
            <v>Ермаков Роман</v>
          </cell>
          <cell r="E181">
            <v>38266</v>
          </cell>
          <cell r="F181" t="str">
            <v>МС</v>
          </cell>
          <cell r="G181" t="str">
            <v>Ленинградская область</v>
          </cell>
        </row>
        <row r="182">
          <cell r="C182" t="str">
            <v>Представитель: Скачек Д.А. 10079769346</v>
          </cell>
        </row>
        <row r="185">
          <cell r="C185" t="str">
            <v>Республика Беларусь</v>
          </cell>
        </row>
        <row r="186">
          <cell r="B186">
            <v>170</v>
          </cell>
          <cell r="C186">
            <v>10009166682</v>
          </cell>
          <cell r="D186" t="str">
            <v>Королек Евгений</v>
          </cell>
          <cell r="E186">
            <v>35225</v>
          </cell>
          <cell r="F186" t="str">
            <v>МСМК</v>
          </cell>
          <cell r="G186" t="str">
            <v>Республика Беларусь</v>
          </cell>
        </row>
        <row r="187">
          <cell r="B187">
            <v>171</v>
          </cell>
          <cell r="C187">
            <v>10056107915</v>
          </cell>
          <cell r="D187" t="str">
            <v>Мазур Денис</v>
          </cell>
          <cell r="E187">
            <v>36635</v>
          </cell>
          <cell r="F187" t="str">
            <v>МСМК</v>
          </cell>
          <cell r="G187" t="str">
            <v>Республика Беларусь</v>
          </cell>
        </row>
        <row r="188">
          <cell r="B188">
            <v>172</v>
          </cell>
          <cell r="C188">
            <v>10009033209</v>
          </cell>
          <cell r="D188" t="str">
            <v>Тишков Роман</v>
          </cell>
          <cell r="E188">
            <v>34670</v>
          </cell>
          <cell r="F188" t="str">
            <v>МСМК</v>
          </cell>
          <cell r="G188" t="str">
            <v>Республика Беларусь</v>
          </cell>
        </row>
        <row r="189">
          <cell r="B189">
            <v>173</v>
          </cell>
          <cell r="C189">
            <v>10009017243</v>
          </cell>
          <cell r="D189" t="str">
            <v>Зайцев Артем</v>
          </cell>
          <cell r="E189">
            <v>34832</v>
          </cell>
          <cell r="F189" t="str">
            <v>МСМК</v>
          </cell>
          <cell r="G189" t="str">
            <v>Республика Беларусь</v>
          </cell>
        </row>
        <row r="190">
          <cell r="B190">
            <v>174</v>
          </cell>
          <cell r="C190">
            <v>10015977803</v>
          </cell>
          <cell r="D190" t="str">
            <v>Глова Александр</v>
          </cell>
          <cell r="E190">
            <v>36700</v>
          </cell>
          <cell r="F190" t="str">
            <v>МСМК</v>
          </cell>
          <cell r="G190" t="str">
            <v>Республика Беларусь</v>
          </cell>
        </row>
        <row r="191">
          <cell r="B191">
            <v>175</v>
          </cell>
          <cell r="C191">
            <v>10075689686</v>
          </cell>
          <cell r="D191" t="str">
            <v>Босякова Варвара</v>
          </cell>
          <cell r="E191">
            <v>38310</v>
          </cell>
          <cell r="F191" t="str">
            <v>МС</v>
          </cell>
          <cell r="G191" t="str">
            <v>Республика Беларусь</v>
          </cell>
        </row>
        <row r="192">
          <cell r="B192">
            <v>176</v>
          </cell>
          <cell r="C192">
            <v>10010177809</v>
          </cell>
          <cell r="D192" t="str">
            <v>Бирюк Каролина</v>
          </cell>
          <cell r="E192">
            <v>35906</v>
          </cell>
          <cell r="F192" t="str">
            <v>МСМК</v>
          </cell>
          <cell r="G192" t="str">
            <v>Республика Беларусь</v>
          </cell>
        </row>
        <row r="193">
          <cell r="B193">
            <v>177</v>
          </cell>
          <cell r="C193">
            <v>10015981944</v>
          </cell>
          <cell r="D193" t="str">
            <v>Киптикова Анастасия</v>
          </cell>
          <cell r="E193">
            <v>36382</v>
          </cell>
          <cell r="F193" t="str">
            <v>МСМК</v>
          </cell>
          <cell r="G193" t="str">
            <v>Республика Беларусь</v>
          </cell>
        </row>
        <row r="194">
          <cell r="B194">
            <v>178</v>
          </cell>
          <cell r="C194">
            <v>10076721122</v>
          </cell>
          <cell r="D194" t="str">
            <v>Короткина Алина</v>
          </cell>
          <cell r="E194">
            <v>38089</v>
          </cell>
          <cell r="F194" t="str">
            <v>МС</v>
          </cell>
          <cell r="G194" t="str">
            <v>Республика Беларусь</v>
          </cell>
        </row>
        <row r="195">
          <cell r="B195">
            <v>179</v>
          </cell>
          <cell r="C195">
            <v>10079412264</v>
          </cell>
          <cell r="D195" t="str">
            <v>Ярош Владислав</v>
          </cell>
          <cell r="E195">
            <v>38705</v>
          </cell>
          <cell r="F195" t="str">
            <v>МС</v>
          </cell>
          <cell r="G195" t="str">
            <v>Республика Беларусь</v>
          </cell>
        </row>
        <row r="196">
          <cell r="B196">
            <v>180</v>
          </cell>
          <cell r="C196">
            <v>10092783514</v>
          </cell>
          <cell r="D196" t="str">
            <v>Ловейко Диана</v>
          </cell>
          <cell r="E196">
            <v>38892</v>
          </cell>
          <cell r="F196" t="str">
            <v>МС</v>
          </cell>
          <cell r="G196" t="str">
            <v>Республика Беларусь</v>
          </cell>
        </row>
        <row r="197">
          <cell r="B197">
            <v>181</v>
          </cell>
          <cell r="C197">
            <v>10094470607</v>
          </cell>
          <cell r="D197" t="str">
            <v>Сакун Аделина</v>
          </cell>
          <cell r="E197">
            <v>39035</v>
          </cell>
          <cell r="F197" t="str">
            <v>МС</v>
          </cell>
          <cell r="G197" t="str">
            <v>Республика Беларусь</v>
          </cell>
        </row>
        <row r="198">
          <cell r="B198">
            <v>182</v>
          </cell>
          <cell r="C198">
            <v>10015978813</v>
          </cell>
          <cell r="D198" t="str">
            <v>Абраменко Алина</v>
          </cell>
          <cell r="E198">
            <v>36825</v>
          </cell>
          <cell r="F198" t="str">
            <v>МС</v>
          </cell>
          <cell r="G198" t="str">
            <v>Республика Беларусь</v>
          </cell>
        </row>
        <row r="201">
          <cell r="C201" t="str">
            <v>ВК "Минск"</v>
          </cell>
        </row>
        <row r="202">
          <cell r="B202">
            <v>183</v>
          </cell>
          <cell r="C202">
            <v>10042747305</v>
          </cell>
          <cell r="D202" t="str">
            <v>Найдина Полина</v>
          </cell>
          <cell r="E202">
            <v>39463</v>
          </cell>
          <cell r="F202" t="str">
            <v>МС</v>
          </cell>
          <cell r="G202" t="str">
            <v>ВК "Минск"</v>
          </cell>
        </row>
        <row r="203">
          <cell r="B203">
            <v>184</v>
          </cell>
          <cell r="C203">
            <v>10105989153</v>
          </cell>
          <cell r="D203" t="str">
            <v>Васильева Ангелина</v>
          </cell>
          <cell r="E203">
            <v>39280</v>
          </cell>
          <cell r="F203" t="str">
            <v>МС</v>
          </cell>
          <cell r="G203" t="str">
            <v>ВК "Минск"</v>
          </cell>
        </row>
        <row r="204">
          <cell r="B204">
            <v>185</v>
          </cell>
          <cell r="C204">
            <v>10097338571</v>
          </cell>
          <cell r="D204" t="str">
            <v>Кузнецов Руслан</v>
          </cell>
          <cell r="E204">
            <v>38425</v>
          </cell>
          <cell r="F204" t="str">
            <v>МСМК</v>
          </cell>
          <cell r="G204" t="str">
            <v>ВК "Минск"</v>
          </cell>
        </row>
        <row r="205">
          <cell r="B205">
            <v>186</v>
          </cell>
          <cell r="C205">
            <v>10088408814</v>
          </cell>
          <cell r="D205" t="str">
            <v>Иванченко Дмитрий</v>
          </cell>
          <cell r="E205">
            <v>37422</v>
          </cell>
          <cell r="F205" t="str">
            <v>МС</v>
          </cell>
          <cell r="G205" t="str">
            <v>ВК "Минск"</v>
          </cell>
        </row>
        <row r="206">
          <cell r="B206">
            <v>187</v>
          </cell>
          <cell r="C206">
            <v>10016978510</v>
          </cell>
          <cell r="D206" t="str">
            <v>Кириевич Артур</v>
          </cell>
          <cell r="E206" t="str">
            <v>00.00.2000</v>
          </cell>
          <cell r="F206" t="str">
            <v>МС</v>
          </cell>
          <cell r="G206" t="str">
            <v>ВК "Минск"</v>
          </cell>
        </row>
        <row r="207">
          <cell r="B207">
            <v>188</v>
          </cell>
          <cell r="C207">
            <v>10054294116</v>
          </cell>
          <cell r="D207" t="str">
            <v>Шманцарь Алексей</v>
          </cell>
          <cell r="E207" t="str">
            <v>00.00.2000</v>
          </cell>
          <cell r="F207" t="str">
            <v>МС</v>
          </cell>
          <cell r="G207" t="str">
            <v>ВК "Минск"</v>
          </cell>
        </row>
        <row r="208">
          <cell r="B208">
            <v>189</v>
          </cell>
          <cell r="C208">
            <v>10015979419</v>
          </cell>
          <cell r="D208" t="str">
            <v>Марчук Денис</v>
          </cell>
          <cell r="E208" t="str">
            <v>00.00.2000</v>
          </cell>
          <cell r="F208" t="str">
            <v>МС</v>
          </cell>
          <cell r="G208" t="str">
            <v>ВК "Минск"</v>
          </cell>
        </row>
        <row r="210">
          <cell r="B210">
            <v>190</v>
          </cell>
          <cell r="C210">
            <v>10076180346</v>
          </cell>
          <cell r="D210" t="str">
            <v>Шпаковский Вячеслав</v>
          </cell>
          <cell r="E210">
            <v>38263</v>
          </cell>
          <cell r="F210" t="str">
            <v>МС</v>
          </cell>
          <cell r="G210" t="str">
            <v>ГУСиТ</v>
          </cell>
        </row>
        <row r="212">
          <cell r="B212">
            <v>191</v>
          </cell>
          <cell r="C212">
            <v>10141258353</v>
          </cell>
          <cell r="D212" t="str">
            <v>Данилюк Яна</v>
          </cell>
          <cell r="E212">
            <v>39360</v>
          </cell>
          <cell r="F212" t="str">
            <v>КМС</v>
          </cell>
          <cell r="G212" t="str">
            <v>УОР Брест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topLeftCell="A10" zoomScaleNormal="100" workbookViewId="0">
      <selection activeCell="L27" sqref="L27"/>
    </sheetView>
  </sheetViews>
  <sheetFormatPr defaultRowHeight="12.75" x14ac:dyDescent="0.2"/>
  <cols>
    <col min="3" max="3" width="14" customWidth="1"/>
    <col min="4" max="4" width="25.28515625" customWidth="1"/>
    <col min="5" max="5" width="15" customWidth="1"/>
    <col min="7" max="7" width="22.140625" customWidth="1"/>
    <col min="8" max="8" width="20.28515625" customWidth="1"/>
    <col min="9" max="9" width="22.5703125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4.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4.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4.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ht="26.25" x14ac:dyDescent="0.2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9" ht="26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</row>
    <row r="8" spans="1:9" ht="7.5" customHeight="1" thickBo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7"/>
    </row>
    <row r="10" spans="1:9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10"/>
    </row>
    <row r="11" spans="1:9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3"/>
    </row>
    <row r="12" spans="1:9" ht="18.75" x14ac:dyDescent="0.2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3" t="s">
        <v>9</v>
      </c>
    </row>
    <row r="14" spans="1:9" ht="15.75" x14ac:dyDescent="0.2">
      <c r="A14" s="24" t="s">
        <v>10</v>
      </c>
      <c r="B14" s="25"/>
      <c r="C14" s="25"/>
      <c r="D14" s="25"/>
      <c r="E14" s="26"/>
      <c r="F14" s="27"/>
      <c r="G14" s="28"/>
      <c r="H14" s="29"/>
      <c r="I14" s="30" t="s">
        <v>11</v>
      </c>
    </row>
    <row r="15" spans="1:9" ht="15" x14ac:dyDescent="0.2">
      <c r="A15" s="31" t="s">
        <v>12</v>
      </c>
      <c r="B15" s="32"/>
      <c r="C15" s="32"/>
      <c r="D15" s="32"/>
      <c r="E15" s="32"/>
      <c r="F15" s="32"/>
      <c r="G15" s="33"/>
      <c r="H15" s="34" t="s">
        <v>13</v>
      </c>
      <c r="I15" s="35"/>
    </row>
    <row r="16" spans="1:9" ht="15" x14ac:dyDescent="0.2">
      <c r="A16" s="36" t="s">
        <v>14</v>
      </c>
      <c r="B16" s="37"/>
      <c r="C16" s="37"/>
      <c r="D16" s="38"/>
      <c r="E16" s="39" t="s">
        <v>2</v>
      </c>
      <c r="F16" s="38"/>
      <c r="G16" s="39"/>
      <c r="H16" s="40" t="s">
        <v>15</v>
      </c>
      <c r="I16" s="41"/>
    </row>
    <row r="17" spans="1:9" ht="15" x14ac:dyDescent="0.2">
      <c r="A17" s="36" t="s">
        <v>16</v>
      </c>
      <c r="B17" s="37"/>
      <c r="C17" s="37"/>
      <c r="D17" s="39"/>
      <c r="E17" s="42"/>
      <c r="F17" s="38"/>
      <c r="G17" s="43" t="s">
        <v>17</v>
      </c>
      <c r="H17" s="44" t="s">
        <v>18</v>
      </c>
      <c r="I17" s="45"/>
    </row>
    <row r="18" spans="1:9" ht="15" x14ac:dyDescent="0.2">
      <c r="A18" s="36" t="s">
        <v>19</v>
      </c>
      <c r="B18" s="37"/>
      <c r="C18" s="37"/>
      <c r="D18" s="39"/>
      <c r="E18" s="42"/>
      <c r="F18" s="38"/>
      <c r="G18" s="43" t="s">
        <v>20</v>
      </c>
      <c r="H18" s="44" t="s">
        <v>21</v>
      </c>
      <c r="I18" s="45"/>
    </row>
    <row r="19" spans="1:9" ht="15.75" thickBot="1" x14ac:dyDescent="0.25">
      <c r="A19" s="46" t="s">
        <v>22</v>
      </c>
      <c r="B19" s="47"/>
      <c r="C19" s="47"/>
      <c r="D19" s="48"/>
      <c r="E19" s="49"/>
      <c r="F19" s="48"/>
      <c r="G19" s="43" t="s">
        <v>23</v>
      </c>
      <c r="H19" s="50" t="s">
        <v>24</v>
      </c>
      <c r="I19" s="51"/>
    </row>
    <row r="20" spans="1:9" ht="14.25" thickTop="1" thickBot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6.25" thickTop="1" x14ac:dyDescent="0.2">
      <c r="A21" s="57" t="s">
        <v>25</v>
      </c>
      <c r="B21" s="58" t="s">
        <v>26</v>
      </c>
      <c r="C21" s="58" t="s">
        <v>27</v>
      </c>
      <c r="D21" s="58" t="s">
        <v>28</v>
      </c>
      <c r="E21" s="59" t="s">
        <v>29</v>
      </c>
      <c r="F21" s="58" t="s">
        <v>30</v>
      </c>
      <c r="G21" s="58" t="s">
        <v>31</v>
      </c>
      <c r="H21" s="60" t="s">
        <v>32</v>
      </c>
      <c r="I21" s="61" t="s">
        <v>33</v>
      </c>
    </row>
    <row r="22" spans="1:9" ht="22.5" customHeight="1" x14ac:dyDescent="0.2">
      <c r="A22" s="62">
        <v>1</v>
      </c>
      <c r="B22" s="63">
        <v>23</v>
      </c>
      <c r="C22" s="64">
        <v>10111632836</v>
      </c>
      <c r="D22" s="65" t="s">
        <v>56</v>
      </c>
      <c r="E22" s="66">
        <v>39137</v>
      </c>
      <c r="F22" s="66" t="s">
        <v>34</v>
      </c>
      <c r="G22" s="66" t="s">
        <v>57</v>
      </c>
      <c r="H22" s="67" t="s">
        <v>34</v>
      </c>
      <c r="I22" s="68"/>
    </row>
    <row r="23" spans="1:9" ht="22.5" customHeight="1" x14ac:dyDescent="0.2">
      <c r="A23" s="62">
        <v>2</v>
      </c>
      <c r="B23" s="63">
        <v>21</v>
      </c>
      <c r="C23" s="64">
        <v>10049916685</v>
      </c>
      <c r="D23" s="65" t="s">
        <v>58</v>
      </c>
      <c r="E23" s="66">
        <v>37678</v>
      </c>
      <c r="F23" s="66" t="s">
        <v>42</v>
      </c>
      <c r="G23" s="66" t="s">
        <v>57</v>
      </c>
      <c r="H23" s="67" t="s">
        <v>34</v>
      </c>
      <c r="I23" s="68"/>
    </row>
    <row r="24" spans="1:9" ht="22.5" customHeight="1" x14ac:dyDescent="0.2">
      <c r="A24" s="62">
        <v>3</v>
      </c>
      <c r="B24" s="63">
        <v>133</v>
      </c>
      <c r="C24" s="64">
        <v>10007498585</v>
      </c>
      <c r="D24" s="65" t="s">
        <v>59</v>
      </c>
      <c r="E24" s="66">
        <v>34246</v>
      </c>
      <c r="F24" s="66" t="s">
        <v>42</v>
      </c>
      <c r="G24" s="66" t="s">
        <v>60</v>
      </c>
      <c r="H24" s="67" t="s">
        <v>34</v>
      </c>
      <c r="I24" s="68"/>
    </row>
    <row r="25" spans="1:9" ht="22.5" customHeight="1" x14ac:dyDescent="0.2">
      <c r="A25" s="62">
        <v>4</v>
      </c>
      <c r="B25" s="63">
        <v>25</v>
      </c>
      <c r="C25" s="64">
        <v>10124975083</v>
      </c>
      <c r="D25" s="65" t="s">
        <v>61</v>
      </c>
      <c r="E25" s="66">
        <v>40017</v>
      </c>
      <c r="F25" s="66" t="s">
        <v>45</v>
      </c>
      <c r="G25" s="66" t="s">
        <v>57</v>
      </c>
      <c r="H25" s="67" t="s">
        <v>34</v>
      </c>
      <c r="I25" s="68"/>
    </row>
    <row r="26" spans="1:9" ht="22.5" customHeight="1" x14ac:dyDescent="0.2">
      <c r="A26" s="62">
        <v>5</v>
      </c>
      <c r="B26" s="63">
        <v>22</v>
      </c>
      <c r="C26" s="64">
        <v>10094559422</v>
      </c>
      <c r="D26" s="65" t="s">
        <v>62</v>
      </c>
      <c r="E26" s="66">
        <v>38505</v>
      </c>
      <c r="F26" s="66" t="s">
        <v>34</v>
      </c>
      <c r="G26" s="66" t="s">
        <v>57</v>
      </c>
      <c r="H26" s="67" t="s">
        <v>34</v>
      </c>
      <c r="I26" s="68"/>
    </row>
    <row r="27" spans="1:9" ht="22.5" customHeight="1" x14ac:dyDescent="0.2">
      <c r="A27" s="62">
        <v>6</v>
      </c>
      <c r="B27" s="63">
        <v>105</v>
      </c>
      <c r="C27" s="64">
        <v>10036017494</v>
      </c>
      <c r="D27" s="65" t="s">
        <v>63</v>
      </c>
      <c r="E27" s="66">
        <v>37057</v>
      </c>
      <c r="F27" s="66" t="s">
        <v>34</v>
      </c>
      <c r="G27" s="66" t="s">
        <v>64</v>
      </c>
      <c r="H27" s="67" t="s">
        <v>34</v>
      </c>
      <c r="I27" s="68"/>
    </row>
    <row r="28" spans="1:9" ht="22.5" customHeight="1" x14ac:dyDescent="0.2">
      <c r="A28" s="62">
        <v>7</v>
      </c>
      <c r="B28" s="63">
        <v>106</v>
      </c>
      <c r="C28" s="64">
        <v>10036077112</v>
      </c>
      <c r="D28" s="65" t="s">
        <v>65</v>
      </c>
      <c r="E28" s="66">
        <v>38092</v>
      </c>
      <c r="F28" s="66" t="s">
        <v>34</v>
      </c>
      <c r="G28" s="66" t="s">
        <v>64</v>
      </c>
      <c r="H28" s="67"/>
      <c r="I28" s="68"/>
    </row>
    <row r="29" spans="1:9" ht="22.5" customHeight="1" x14ac:dyDescent="0.2">
      <c r="A29" s="62">
        <v>8</v>
      </c>
      <c r="B29" s="63">
        <v>144</v>
      </c>
      <c r="C29" s="64">
        <v>10142115084</v>
      </c>
      <c r="D29" s="65" t="s">
        <v>66</v>
      </c>
      <c r="E29" s="66">
        <v>31040</v>
      </c>
      <c r="F29" s="66" t="s">
        <v>45</v>
      </c>
      <c r="G29" s="66" t="s">
        <v>60</v>
      </c>
      <c r="H29" s="67"/>
      <c r="I29" s="68"/>
    </row>
    <row r="30" spans="1:9" ht="22.5" customHeight="1" thickBot="1" x14ac:dyDescent="0.25">
      <c r="A30" s="62">
        <v>9</v>
      </c>
      <c r="B30" s="63">
        <v>125</v>
      </c>
      <c r="C30" s="64">
        <v>10096561157</v>
      </c>
      <c r="D30" s="65" t="s">
        <v>67</v>
      </c>
      <c r="E30" s="66">
        <v>38946</v>
      </c>
      <c r="F30" s="66" t="s">
        <v>45</v>
      </c>
      <c r="G30" s="66" t="s">
        <v>64</v>
      </c>
      <c r="H30" s="67"/>
      <c r="I30" s="68"/>
    </row>
    <row r="31" spans="1:9" ht="22.5" hidden="1" customHeight="1" x14ac:dyDescent="0.2">
      <c r="A31" s="62"/>
      <c r="B31" s="63"/>
      <c r="C31" s="64" t="str">
        <f>IF(ISBLANK($B31),"",VLOOKUP($B31,[1]список!$B$1:$G$532,2,0))</f>
        <v/>
      </c>
      <c r="D31" s="65" t="str">
        <f>IF(ISBLANK($B31),"",VLOOKUP($B31,[1]список!$B$1:$G$532,3,0))</f>
        <v/>
      </c>
      <c r="E31" s="66" t="str">
        <f>IF(ISBLANK($B31),"",VLOOKUP($B31,[1]список!$B$1:$G$532,4,0))</f>
        <v/>
      </c>
      <c r="F31" s="66" t="str">
        <f>IF(ISBLANK($B31),"",VLOOKUP($B31,[1]список!$B$1:$H$532,5,0))</f>
        <v/>
      </c>
      <c r="G31" s="66" t="str">
        <f>IF(ISBLANK($B31),"",VLOOKUP($B31,[1]список!$B$1:$H$532,6,0))</f>
        <v/>
      </c>
      <c r="H31" s="67"/>
      <c r="I31" s="68"/>
    </row>
    <row r="32" spans="1:9" ht="22.5" hidden="1" customHeight="1" x14ac:dyDescent="0.2">
      <c r="A32" s="62"/>
      <c r="B32" s="63"/>
      <c r="C32" s="64" t="str">
        <f>IF(ISBLANK($B32),"",VLOOKUP($B32,[1]список!$B$1:$G$532,2,0))</f>
        <v/>
      </c>
      <c r="D32" s="65" t="str">
        <f>IF(ISBLANK($B32),"",VLOOKUP($B32,[1]список!$B$1:$G$532,3,0))</f>
        <v/>
      </c>
      <c r="E32" s="66" t="str">
        <f>IF(ISBLANK($B32),"",VLOOKUP($B32,[1]список!$B$1:$G$532,4,0))</f>
        <v/>
      </c>
      <c r="F32" s="66" t="str">
        <f>IF(ISBLANK($B32),"",VLOOKUP($B32,[1]список!$B$1:$H$532,5,0))</f>
        <v/>
      </c>
      <c r="G32" s="66" t="str">
        <f>IF(ISBLANK($B32),"",VLOOKUP($B32,[1]список!$B$1:$H$532,6,0))</f>
        <v/>
      </c>
      <c r="H32" s="67"/>
      <c r="I32" s="68"/>
    </row>
    <row r="33" spans="1:9" ht="22.5" hidden="1" customHeight="1" x14ac:dyDescent="0.2">
      <c r="A33" s="62"/>
      <c r="B33" s="63"/>
      <c r="C33" s="64" t="str">
        <f>IF(ISBLANK($B33),"",VLOOKUP($B33,[1]список!$B$1:$G$532,2,0))</f>
        <v/>
      </c>
      <c r="D33" s="65" t="str">
        <f>IF(ISBLANK($B33),"",VLOOKUP($B33,[1]список!$B$1:$G$532,3,0))</f>
        <v/>
      </c>
      <c r="E33" s="66" t="str">
        <f>IF(ISBLANK($B33),"",VLOOKUP($B33,[1]список!$B$1:$G$532,4,0))</f>
        <v/>
      </c>
      <c r="F33" s="66" t="str">
        <f>IF(ISBLANK($B33),"",VLOOKUP($B33,[1]список!$B$1:$H$532,5,0))</f>
        <v/>
      </c>
      <c r="G33" s="66" t="str">
        <f>IF(ISBLANK($B33),"",VLOOKUP($B33,[1]список!$B$1:$H$532,6,0))</f>
        <v/>
      </c>
      <c r="H33" s="67"/>
      <c r="I33" s="68"/>
    </row>
    <row r="34" spans="1:9" ht="22.5" hidden="1" customHeight="1" x14ac:dyDescent="0.2">
      <c r="A34" s="62"/>
      <c r="B34" s="63"/>
      <c r="C34" s="64" t="str">
        <f>IF(ISBLANK($B34),"",VLOOKUP($B34,[1]список!$B$1:$G$532,2,0))</f>
        <v/>
      </c>
      <c r="D34" s="65" t="str">
        <f>IF(ISBLANK($B34),"",VLOOKUP($B34,[1]список!$B$1:$G$532,3,0))</f>
        <v/>
      </c>
      <c r="E34" s="66" t="str">
        <f>IF(ISBLANK($B34),"",VLOOKUP($B34,[1]список!$B$1:$G$532,4,0))</f>
        <v/>
      </c>
      <c r="F34" s="66" t="str">
        <f>IF(ISBLANK($B34),"",VLOOKUP($B34,[1]список!$B$1:$H$532,5,0))</f>
        <v/>
      </c>
      <c r="G34" s="66" t="str">
        <f>IF(ISBLANK($B34),"",VLOOKUP($B34,[1]список!$B$1:$H$532,6,0))</f>
        <v/>
      </c>
      <c r="H34" s="67"/>
      <c r="I34" s="68"/>
    </row>
    <row r="35" spans="1:9" ht="16.5" hidden="1" customHeight="1" x14ac:dyDescent="0.2">
      <c r="A35" s="62"/>
      <c r="B35" s="63"/>
      <c r="C35" s="64" t="str">
        <f>IF(ISBLANK($B35),"",VLOOKUP($B35,[1]список!$B$1:$G$532,2,0))</f>
        <v/>
      </c>
      <c r="D35" s="65" t="str">
        <f>IF(ISBLANK($B35),"",VLOOKUP($B35,[1]список!$B$1:$G$532,3,0))</f>
        <v/>
      </c>
      <c r="E35" s="66" t="str">
        <f>IF(ISBLANK($B35),"",VLOOKUP($B35,[1]список!$B$1:$G$532,4,0))</f>
        <v/>
      </c>
      <c r="F35" s="66" t="str">
        <f>IF(ISBLANK($B35),"",VLOOKUP($B35,[1]список!$B$1:$H$532,5,0))</f>
        <v/>
      </c>
      <c r="G35" s="66" t="str">
        <f>IF(ISBLANK($B35),"",VLOOKUP($B35,[1]список!$B$1:$H$532,6,0))</f>
        <v/>
      </c>
      <c r="H35" s="67"/>
      <c r="I35" s="68"/>
    </row>
    <row r="36" spans="1:9" ht="16.5" hidden="1" customHeight="1" x14ac:dyDescent="0.2">
      <c r="A36" s="62"/>
      <c r="B36" s="63"/>
      <c r="C36" s="64" t="str">
        <f>IF(ISBLANK($B36),"",VLOOKUP($B36,[1]список!$B$1:$G$532,2,0))</f>
        <v/>
      </c>
      <c r="D36" s="65" t="str">
        <f>IF(ISBLANK($B36),"",VLOOKUP($B36,[1]список!$B$1:$G$532,3,0))</f>
        <v/>
      </c>
      <c r="E36" s="66" t="str">
        <f>IF(ISBLANK($B36),"",VLOOKUP($B36,[1]список!$B$1:$G$532,4,0))</f>
        <v/>
      </c>
      <c r="F36" s="66" t="str">
        <f>IF(ISBLANK($B36),"",VLOOKUP($B36,[1]список!$B$1:$H$532,5,0))</f>
        <v/>
      </c>
      <c r="G36" s="66" t="str">
        <f>IF(ISBLANK($B36),"",VLOOKUP($B36,[1]список!$B$1:$H$532,6,0))</f>
        <v/>
      </c>
      <c r="H36" s="67"/>
      <c r="I36" s="68"/>
    </row>
    <row r="37" spans="1:9" ht="16.5" hidden="1" customHeight="1" x14ac:dyDescent="0.2">
      <c r="A37" s="62"/>
      <c r="B37" s="63"/>
      <c r="C37" s="64" t="str">
        <f>IF(ISBLANK($B37),"",VLOOKUP($B37,[1]список!$B$1:$G$532,2,0))</f>
        <v/>
      </c>
      <c r="D37" s="65" t="str">
        <f>IF(ISBLANK($B37),"",VLOOKUP($B37,[1]список!$B$1:$G$532,3,0))</f>
        <v/>
      </c>
      <c r="E37" s="66" t="str">
        <f>IF(ISBLANK($B37),"",VLOOKUP($B37,[1]список!$B$1:$G$532,4,0))</f>
        <v/>
      </c>
      <c r="F37" s="66" t="str">
        <f>IF(ISBLANK($B37),"",VLOOKUP($B37,[1]список!$B$1:$H$532,5,0))</f>
        <v/>
      </c>
      <c r="G37" s="66" t="str">
        <f>IF(ISBLANK($B37),"",VLOOKUP($B37,[1]список!$B$1:$H$532,6,0))</f>
        <v/>
      </c>
      <c r="H37" s="67"/>
      <c r="I37" s="68"/>
    </row>
    <row r="38" spans="1:9" ht="16.5" hidden="1" customHeight="1" x14ac:dyDescent="0.2">
      <c r="A38" s="62"/>
      <c r="B38" s="63"/>
      <c r="C38" s="64" t="str">
        <f>IF(ISBLANK($B38),"",VLOOKUP($B38,[1]список!$B$1:$G$532,2,0))</f>
        <v/>
      </c>
      <c r="D38" s="65" t="str">
        <f>IF(ISBLANK($B38),"",VLOOKUP($B38,[1]список!$B$1:$G$532,3,0))</f>
        <v/>
      </c>
      <c r="E38" s="66" t="str">
        <f>IF(ISBLANK($B38),"",VLOOKUP($B38,[1]список!$B$1:$G$532,4,0))</f>
        <v/>
      </c>
      <c r="F38" s="66" t="str">
        <f>IF(ISBLANK($B38),"",VLOOKUP($B38,[1]список!$B$1:$H$532,5,0))</f>
        <v/>
      </c>
      <c r="G38" s="66" t="str">
        <f>IF(ISBLANK($B38),"",VLOOKUP($B38,[1]список!$B$1:$H$532,6,0))</f>
        <v/>
      </c>
      <c r="H38" s="67"/>
      <c r="I38" s="68"/>
    </row>
    <row r="39" spans="1:9" ht="16.5" hidden="1" customHeight="1" x14ac:dyDescent="0.2">
      <c r="A39" s="62"/>
      <c r="B39" s="63"/>
      <c r="C39" s="64" t="str">
        <f>IF(ISBLANK($B39),"",VLOOKUP($B39,[1]список!$B$1:$G$532,2,0))</f>
        <v/>
      </c>
      <c r="D39" s="65" t="str">
        <f>IF(ISBLANK($B39),"",VLOOKUP($B39,[1]список!$B$1:$G$532,3,0))</f>
        <v/>
      </c>
      <c r="E39" s="66" t="str">
        <f>IF(ISBLANK($B39),"",VLOOKUP($B39,[1]список!$B$1:$G$532,4,0))</f>
        <v/>
      </c>
      <c r="F39" s="66" t="str">
        <f>IF(ISBLANK($B39),"",VLOOKUP($B39,[1]список!$B$1:$H$532,5,0))</f>
        <v/>
      </c>
      <c r="G39" s="66" t="str">
        <f>IF(ISBLANK($B39),"",VLOOKUP($B39,[1]список!$B$1:$H$532,6,0))</f>
        <v/>
      </c>
      <c r="H39" s="67"/>
      <c r="I39" s="68"/>
    </row>
    <row r="40" spans="1:9" ht="16.5" hidden="1" customHeight="1" x14ac:dyDescent="0.2">
      <c r="A40" s="62"/>
      <c r="B40" s="63"/>
      <c r="C40" s="64" t="str">
        <f>IF(ISBLANK($B40),"",VLOOKUP($B40,[1]список!$B$1:$G$532,2,0))</f>
        <v/>
      </c>
      <c r="D40" s="65" t="str">
        <f>IF(ISBLANK($B40),"",VLOOKUP($B40,[1]список!$B$1:$G$532,3,0))</f>
        <v/>
      </c>
      <c r="E40" s="66" t="str">
        <f>IF(ISBLANK($B40),"",VLOOKUP($B40,[1]список!$B$1:$G$532,4,0))</f>
        <v/>
      </c>
      <c r="F40" s="66" t="str">
        <f>IF(ISBLANK($B40),"",VLOOKUP($B40,[1]список!$B$1:$H$532,5,0))</f>
        <v/>
      </c>
      <c r="G40" s="66" t="str">
        <f>IF(ISBLANK($B40),"",VLOOKUP($B40,[1]список!$B$1:$H$532,6,0))</f>
        <v/>
      </c>
      <c r="H40" s="67"/>
      <c r="I40" s="68"/>
    </row>
    <row r="41" spans="1:9" ht="16.5" hidden="1" customHeight="1" x14ac:dyDescent="0.2">
      <c r="A41" s="62"/>
      <c r="B41" s="63"/>
      <c r="C41" s="64" t="str">
        <f>IF(ISBLANK($B41),"",VLOOKUP($B41,[1]список!$B$1:$G$532,2,0))</f>
        <v/>
      </c>
      <c r="D41" s="65" t="str">
        <f>IF(ISBLANK($B41),"",VLOOKUP($B41,[1]список!$B$1:$G$532,3,0))</f>
        <v/>
      </c>
      <c r="E41" s="66" t="str">
        <f>IF(ISBLANK($B41),"",VLOOKUP($B41,[1]список!$B$1:$G$532,4,0))</f>
        <v/>
      </c>
      <c r="F41" s="66" t="str">
        <f>IF(ISBLANK($B41),"",VLOOKUP($B41,[1]список!$B$1:$H$532,5,0))</f>
        <v/>
      </c>
      <c r="G41" s="66" t="str">
        <f>IF(ISBLANK($B41),"",VLOOKUP($B41,[1]список!$B$1:$H$532,6,0))</f>
        <v/>
      </c>
      <c r="H41" s="67"/>
      <c r="I41" s="68"/>
    </row>
    <row r="42" spans="1:9" ht="16.5" hidden="1" customHeight="1" x14ac:dyDescent="0.2">
      <c r="A42" s="62"/>
      <c r="B42" s="63"/>
      <c r="C42" s="64" t="str">
        <f>IF(ISBLANK($B42),"",VLOOKUP($B42,[1]список!$B$1:$G$532,2,0))</f>
        <v/>
      </c>
      <c r="D42" s="65" t="str">
        <f>IF(ISBLANK($B42),"",VLOOKUP($B42,[1]список!$B$1:$G$532,3,0))</f>
        <v/>
      </c>
      <c r="E42" s="66" t="str">
        <f>IF(ISBLANK($B42),"",VLOOKUP($B42,[1]список!$B$1:$G$532,4,0))</f>
        <v/>
      </c>
      <c r="F42" s="66" t="str">
        <f>IF(ISBLANK($B42),"",VLOOKUP($B42,[1]список!$B$1:$H$532,5,0))</f>
        <v/>
      </c>
      <c r="G42" s="66" t="str">
        <f>IF(ISBLANK($B42),"",VLOOKUP($B42,[1]список!$B$1:$H$532,6,0))</f>
        <v/>
      </c>
      <c r="H42" s="67"/>
      <c r="I42" s="69"/>
    </row>
    <row r="43" spans="1:9" ht="16.5" hidden="1" customHeight="1" x14ac:dyDescent="0.2">
      <c r="A43" s="62"/>
      <c r="B43" s="63"/>
      <c r="C43" s="64" t="str">
        <f>IF(ISBLANK($B43),"",VLOOKUP($B43,[1]список!$B$1:$G$532,2,0))</f>
        <v/>
      </c>
      <c r="D43" s="65" t="str">
        <f>IF(ISBLANK($B43),"",VLOOKUP($B43,[1]список!$B$1:$G$532,3,0))</f>
        <v/>
      </c>
      <c r="E43" s="66" t="str">
        <f>IF(ISBLANK($B43),"",VLOOKUP($B43,[1]список!$B$1:$G$532,4,0))</f>
        <v/>
      </c>
      <c r="F43" s="66" t="str">
        <f>IF(ISBLANK($B43),"",VLOOKUP($B43,[1]список!$B$1:$H$532,5,0))</f>
        <v/>
      </c>
      <c r="G43" s="66" t="str">
        <f>IF(ISBLANK($B43),"",VLOOKUP($B43,[1]список!$B$1:$H$532,6,0))</f>
        <v/>
      </c>
      <c r="H43" s="67"/>
      <c r="I43" s="69"/>
    </row>
    <row r="44" spans="1:9" ht="16.5" hidden="1" customHeight="1" x14ac:dyDescent="0.2">
      <c r="A44" s="62"/>
      <c r="B44" s="63"/>
      <c r="C44" s="64" t="str">
        <f>IF(ISBLANK($B44),"",VLOOKUP($B44,[1]список!$B$1:$G$532,2,0))</f>
        <v/>
      </c>
      <c r="D44" s="65" t="str">
        <f>IF(ISBLANK($B44),"",VLOOKUP($B44,[1]список!$B$1:$G$532,3,0))</f>
        <v/>
      </c>
      <c r="E44" s="66" t="str">
        <f>IF(ISBLANK($B44),"",VLOOKUP($B44,[1]список!$B$1:$G$532,4,0))</f>
        <v/>
      </c>
      <c r="F44" s="66" t="str">
        <f>IF(ISBLANK($B44),"",VLOOKUP($B44,[1]список!$B$1:$H$532,5,0))</f>
        <v/>
      </c>
      <c r="G44" s="66" t="str">
        <f>IF(ISBLANK($B44),"",VLOOKUP($B44,[1]список!$B$1:$H$532,6,0))</f>
        <v/>
      </c>
      <c r="H44" s="67"/>
      <c r="I44" s="69"/>
    </row>
    <row r="45" spans="1:9" ht="16.5" hidden="1" customHeight="1" x14ac:dyDescent="0.2">
      <c r="A45" s="62"/>
      <c r="B45" s="63"/>
      <c r="C45" s="64" t="str">
        <f>IF(ISBLANK($B45),"",VLOOKUP($B45,[1]список!$B$1:$G$532,2,0))</f>
        <v/>
      </c>
      <c r="D45" s="65" t="str">
        <f>IF(ISBLANK($B45),"",VLOOKUP($B45,[1]список!$B$1:$G$532,3,0))</f>
        <v/>
      </c>
      <c r="E45" s="66" t="str">
        <f>IF(ISBLANK($B45),"",VLOOKUP($B45,[1]список!$B$1:$G$532,4,0))</f>
        <v/>
      </c>
      <c r="F45" s="66" t="str">
        <f>IF(ISBLANK($B45),"",VLOOKUP($B45,[1]список!$B$1:$H$532,5,0))</f>
        <v/>
      </c>
      <c r="G45" s="66" t="str">
        <f>IF(ISBLANK($B45),"",VLOOKUP($B45,[1]список!$B$1:$H$532,6,0))</f>
        <v/>
      </c>
      <c r="H45" s="67"/>
      <c r="I45" s="69"/>
    </row>
    <row r="46" spans="1:9" ht="10.5" customHeight="1" thickTop="1" thickBot="1" x14ac:dyDescent="0.25">
      <c r="A46" s="70"/>
      <c r="B46" s="71"/>
      <c r="C46" s="71"/>
      <c r="D46" s="72"/>
      <c r="E46" s="73"/>
      <c r="F46" s="74"/>
      <c r="G46" s="75"/>
      <c r="H46" s="76"/>
      <c r="I46" s="76"/>
    </row>
    <row r="47" spans="1:9" ht="15.75" thickTop="1" x14ac:dyDescent="0.2">
      <c r="A47" s="77" t="s">
        <v>35</v>
      </c>
      <c r="B47" s="78"/>
      <c r="C47" s="78"/>
      <c r="D47" s="78"/>
      <c r="E47" s="79"/>
      <c r="F47" s="78" t="s">
        <v>36</v>
      </c>
      <c r="G47" s="78"/>
      <c r="H47" s="78"/>
      <c r="I47" s="80"/>
    </row>
    <row r="48" spans="1:9" x14ac:dyDescent="0.2">
      <c r="A48" s="81" t="s">
        <v>37</v>
      </c>
      <c r="B48" s="82"/>
      <c r="C48" s="83"/>
      <c r="D48" s="82"/>
      <c r="E48" s="84" t="s">
        <v>38</v>
      </c>
      <c r="F48" s="84"/>
      <c r="G48" s="85">
        <v>3</v>
      </c>
      <c r="H48" s="86" t="s">
        <v>39</v>
      </c>
      <c r="I48" s="87">
        <f>COUNTIF(F22:F63,"ЗМС")</f>
        <v>0</v>
      </c>
    </row>
    <row r="49" spans="1:9" x14ac:dyDescent="0.2">
      <c r="A49" s="81" t="s">
        <v>40</v>
      </c>
      <c r="B49" s="82"/>
      <c r="C49" s="88"/>
      <c r="D49" s="82"/>
      <c r="E49" s="89" t="s">
        <v>41</v>
      </c>
      <c r="F49" s="89"/>
      <c r="G49" s="85">
        <f>G50+G54</f>
        <v>9</v>
      </c>
      <c r="H49" s="86" t="s">
        <v>42</v>
      </c>
      <c r="I49" s="87">
        <f>COUNTIF(F22:F63,"МСМК")</f>
        <v>2</v>
      </c>
    </row>
    <row r="50" spans="1:9" x14ac:dyDescent="0.2">
      <c r="A50" s="81"/>
      <c r="B50" s="82"/>
      <c r="C50" s="90"/>
      <c r="D50" s="82"/>
      <c r="E50" s="89" t="s">
        <v>43</v>
      </c>
      <c r="F50" s="89"/>
      <c r="G50" s="85">
        <f>G51+G52+G53</f>
        <v>9</v>
      </c>
      <c r="H50" s="86" t="s">
        <v>34</v>
      </c>
      <c r="I50" s="87">
        <f>COUNTIF(F22:F63,"МС")</f>
        <v>4</v>
      </c>
    </row>
    <row r="51" spans="1:9" x14ac:dyDescent="0.2">
      <c r="A51" s="81"/>
      <c r="B51" s="82"/>
      <c r="C51" s="90"/>
      <c r="D51" s="82"/>
      <c r="E51" s="89" t="s">
        <v>44</v>
      </c>
      <c r="F51" s="89"/>
      <c r="G51" s="85">
        <f>COUNT(A22:A63)</f>
        <v>9</v>
      </c>
      <c r="H51" s="86" t="s">
        <v>45</v>
      </c>
      <c r="I51" s="87">
        <f>COUNTIF(F22:F63,"КМС")</f>
        <v>3</v>
      </c>
    </row>
    <row r="52" spans="1:9" x14ac:dyDescent="0.2">
      <c r="A52" s="81"/>
      <c r="B52" s="82"/>
      <c r="C52" s="90"/>
      <c r="D52" s="82"/>
      <c r="E52" s="89" t="s">
        <v>46</v>
      </c>
      <c r="F52" s="89"/>
      <c r="G52" s="85">
        <f>COUNTIF(A22:A63,"НФ")</f>
        <v>0</v>
      </c>
      <c r="H52" s="86" t="s">
        <v>47</v>
      </c>
      <c r="I52" s="87">
        <f>COUNTIF(F22:F63,"1 СР")</f>
        <v>0</v>
      </c>
    </row>
    <row r="53" spans="1:9" x14ac:dyDescent="0.2">
      <c r="A53" s="81"/>
      <c r="B53" s="82"/>
      <c r="C53" s="82"/>
      <c r="D53" s="91"/>
      <c r="E53" s="89" t="s">
        <v>48</v>
      </c>
      <c r="F53" s="89"/>
      <c r="G53" s="85">
        <f>COUNTIF(A22:A63,"ДСКВ")</f>
        <v>0</v>
      </c>
      <c r="H53" s="92" t="s">
        <v>49</v>
      </c>
      <c r="I53" s="87">
        <f>COUNTIF(F22:F63,"2 СР")</f>
        <v>0</v>
      </c>
    </row>
    <row r="54" spans="1:9" x14ac:dyDescent="0.2">
      <c r="A54" s="81"/>
      <c r="B54" s="82"/>
      <c r="C54" s="82"/>
      <c r="D54" s="82"/>
      <c r="E54" s="89" t="s">
        <v>50</v>
      </c>
      <c r="F54" s="89"/>
      <c r="G54" s="85">
        <f>COUNTIF(A22:A63,"НС")</f>
        <v>0</v>
      </c>
      <c r="H54" s="92" t="s">
        <v>51</v>
      </c>
      <c r="I54" s="87">
        <f>COUNTIF(F22:F63,"3 СР")</f>
        <v>0</v>
      </c>
    </row>
    <row r="55" spans="1:9" x14ac:dyDescent="0.2">
      <c r="A55" s="93"/>
      <c r="B55" s="94"/>
      <c r="C55" s="94"/>
      <c r="D55" s="95"/>
      <c r="E55" s="96"/>
      <c r="F55" s="95"/>
      <c r="G55" s="95"/>
      <c r="H55" s="97"/>
      <c r="I55" s="98"/>
    </row>
    <row r="56" spans="1:9" x14ac:dyDescent="0.2">
      <c r="A56" s="99" t="s">
        <v>52</v>
      </c>
      <c r="B56" s="100"/>
      <c r="C56" s="100"/>
      <c r="D56" s="100" t="s">
        <v>53</v>
      </c>
      <c r="E56" s="100"/>
      <c r="F56" s="100" t="s">
        <v>54</v>
      </c>
      <c r="G56" s="100"/>
      <c r="H56" s="101" t="s">
        <v>55</v>
      </c>
      <c r="I56" s="102"/>
    </row>
    <row r="57" spans="1:9" x14ac:dyDescent="0.2">
      <c r="A57" s="103"/>
      <c r="B57" s="2"/>
      <c r="C57" s="2"/>
      <c r="D57" s="2"/>
      <c r="E57" s="2"/>
      <c r="F57" s="2"/>
      <c r="G57" s="2"/>
      <c r="H57" s="2"/>
      <c r="I57" s="104"/>
    </row>
    <row r="58" spans="1:9" x14ac:dyDescent="0.2">
      <c r="A58" s="105"/>
      <c r="B58" s="94"/>
      <c r="C58" s="94"/>
      <c r="D58" s="94"/>
      <c r="E58" s="106"/>
      <c r="F58" s="94"/>
      <c r="G58" s="94"/>
      <c r="H58" s="97"/>
      <c r="I58" s="98"/>
    </row>
    <row r="59" spans="1:9" x14ac:dyDescent="0.2">
      <c r="A59" s="105"/>
      <c r="B59" s="94"/>
      <c r="C59" s="94"/>
      <c r="D59" s="94"/>
      <c r="E59" s="106"/>
      <c r="F59" s="94"/>
      <c r="G59" s="94"/>
      <c r="H59" s="97"/>
      <c r="I59" s="98"/>
    </row>
    <row r="60" spans="1:9" x14ac:dyDescent="0.2">
      <c r="A60" s="105"/>
      <c r="B60" s="94"/>
      <c r="C60" s="94"/>
      <c r="D60" s="94"/>
      <c r="E60" s="106"/>
      <c r="F60" s="94"/>
      <c r="G60" s="94"/>
      <c r="H60" s="97"/>
      <c r="I60" s="98"/>
    </row>
    <row r="61" spans="1:9" x14ac:dyDescent="0.2">
      <c r="A61" s="105"/>
      <c r="B61" s="94"/>
      <c r="C61" s="94"/>
      <c r="D61" s="94"/>
      <c r="E61" s="106"/>
      <c r="F61" s="94"/>
      <c r="G61" s="94"/>
      <c r="H61" s="97"/>
      <c r="I61" s="98"/>
    </row>
    <row r="62" spans="1:9" ht="13.5" thickBot="1" x14ac:dyDescent="0.25">
      <c r="A62" s="107" t="s">
        <v>2</v>
      </c>
      <c r="B62" s="108"/>
      <c r="C62" s="108"/>
      <c r="D62" s="108" t="str">
        <f>G17</f>
        <v>Соловьев Г.Н. (ВК, Санкт-Петербург)</v>
      </c>
      <c r="E62" s="108"/>
      <c r="F62" s="108" t="str">
        <f>G18</f>
        <v>Валова А.С. (ВК, Санкт-Петербург)</v>
      </c>
      <c r="G62" s="108"/>
      <c r="H62" s="109" t="str">
        <f>G19</f>
        <v>Михайлова И.Н. (ВК, Санкт-Петербург)</v>
      </c>
      <c r="I62" s="110"/>
    </row>
    <row r="63" spans="1:9" ht="13.5" thickTop="1" x14ac:dyDescent="0.2"/>
  </sheetData>
  <mergeCells count="38">
    <mergeCell ref="H56:I56"/>
    <mergeCell ref="A57:E57"/>
    <mergeCell ref="F57:I57"/>
    <mergeCell ref="A62:C62"/>
    <mergeCell ref="D62:E62"/>
    <mergeCell ref="F62:G62"/>
    <mergeCell ref="H62:I62"/>
    <mergeCell ref="E51:F51"/>
    <mergeCell ref="E52:F52"/>
    <mergeCell ref="E53:F53"/>
    <mergeCell ref="E54:F54"/>
    <mergeCell ref="A56:C56"/>
    <mergeCell ref="D56:E56"/>
    <mergeCell ref="F56:G56"/>
    <mergeCell ref="H18:I18"/>
    <mergeCell ref="A47:D47"/>
    <mergeCell ref="F47:I47"/>
    <mergeCell ref="E48:F48"/>
    <mergeCell ref="E49:F49"/>
    <mergeCell ref="E50:F50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1:E54">
    <cfRule type="duplicateValues" dxfId="0" priority="1"/>
  </conditionalFormatting>
  <pageMargins left="0.31496062992125984" right="0" top="0.28749999999999998" bottom="0" header="0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 жен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2024-10-06T15:01:28Z</dcterms:created>
  <dcterms:modified xsi:type="dcterms:W3CDTF">2024-10-06T15:01:42Z</dcterms:modified>
</cp:coreProperties>
</file>