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время'!$A$1:$K$40</definedName>
  </definedNames>
  <calcPr calcId="144525"/>
</workbook>
</file>

<file path=xl/calcChain.xml><?xml version="1.0" encoding="utf-8"?>
<calcChain xmlns="http://schemas.openxmlformats.org/spreadsheetml/2006/main">
  <c r="H30" i="106" l="1"/>
  <c r="K32" i="106"/>
  <c r="K31" i="106"/>
  <c r="K30" i="106"/>
  <c r="K29" i="106"/>
  <c r="H32" i="106" l="1"/>
  <c r="H31" i="106" l="1"/>
  <c r="K28" i="106"/>
  <c r="K26" i="106"/>
  <c r="I40" i="106" l="1"/>
  <c r="E40" i="106"/>
  <c r="A40" i="106"/>
</calcChain>
</file>

<file path=xl/sharedStrings.xml><?xml version="1.0" encoding="utf-8"?>
<sst xmlns="http://schemas.openxmlformats.org/spreadsheetml/2006/main" count="81" uniqueCount="77">
  <si>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</si>
  <si>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</si>
  <si>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</si>
  <si>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</si>
  <si>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</si>
  <si>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</si>
  <si>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</si>
  <si>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</si>
  <si>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</si>
  <si>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</si>
  <si>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</si>
  <si>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</si>
  <si>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</si>
  <si>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</si>
  <si>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</si>
  <si>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</si>
  <si>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</si>
  <si>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</si>
  <si>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</si>
  <si>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</si>
  <si>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</si>
  <si>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</si>
  <si>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</si>
  <si>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</si>
  <si>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</si>
  <si>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</si>
  <si>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</si>
  <si>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</si>
  <si>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</si>
  <si>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</si>
  <si>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</si>
  <si>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</si>
  <si>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</si>
  <si>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</si>
  <si>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</si>
  <si>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</si>
  <si>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</si>
  <si>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</si>
  <si>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</si>
  <si>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</si>
  <si>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</si>
  <si>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</si>
  <si>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</si>
  <si>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</si>
  <si>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</si>
  <si>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</si>
  <si>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</si>
  <si>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</si>
  <si>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</si>
  <si>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</si>
  <si>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</si>
  <si>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</si>
  <si>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Девушки 15-16 лет</t>
  </si>
  <si>
    <t>ЧЕРНЫШОВ М.Ю. (г.Пенза)</t>
  </si>
  <si>
    <t>БУКОВА О.Ю.(IК, г. Пенза)</t>
  </si>
  <si>
    <t>ДЫШАКОВ А.С. (ВК, г. Москва)</t>
  </si>
  <si>
    <t>2,7 м</t>
  </si>
  <si>
    <t>350 м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</si>
  <si>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</si>
  <si>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МЕСТО ПРОВЕДЕНИЯ: г.Брянск</t>
  </si>
  <si>
    <t>ГАУ  "ЦЕНТР СПОРТИВНОЙ ОДГОТОВКИ БРЯНСКОЙ ОБЛАСТИ"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</si>
  <si>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</si>
  <si>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</si>
  <si>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ДАТА ПРОВЕДЕНИЯ: 21 августа 2025г.</t>
  </si>
  <si>
    <t>№ ЕКП 2025: 2008320021034146</t>
  </si>
  <si>
    <t>СМОЛЬНИКОВ А.В. (IК, г.Москва)</t>
  </si>
  <si>
    <t>916</t>
  </si>
  <si>
    <t>10142775088</t>
  </si>
  <si>
    <t>Фадеева Кристина Владимировна</t>
  </si>
  <si>
    <t>10.12.2009</t>
  </si>
  <si>
    <t>Московская обл.</t>
  </si>
  <si>
    <t>0:00:40,008</t>
  </si>
  <si>
    <t>284</t>
  </si>
  <si>
    <t>10132853608</t>
  </si>
  <si>
    <t>Коняева Кира Олеговна</t>
  </si>
  <si>
    <t>27.10.2010</t>
  </si>
  <si>
    <t>0:00:40,546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</si>
</sst>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1" xfId="8" applyFont="1" applyBorder="1" applyAlignment="1">
      <alignment horizontal="center" wrapText="1"/>
    </xf>
    <xf numFmtId="0" fontId="12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10" fillId="0" borderId="30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писок участников" xfId="8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296333</xdr:colOff>
      <xdr:row>0</xdr:row>
      <xdr:rowOff>31115</xdr:rowOff>
    </xdr:from>
    <xdr:to>
      <xdr:col>10</xdr:col>
      <xdr:colOff>737658</xdr:colOff>
      <xdr:row>3</xdr:row>
      <xdr:rowOff>241791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3111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753533</xdr:colOff>
      <xdr:row>34</xdr:row>
      <xdr:rowOff>93133</xdr:rowOff>
    </xdr:from>
    <xdr:to>
      <xdr:col>6</xdr:col>
      <xdr:colOff>516466</xdr:colOff>
      <xdr:row>38</xdr:row>
      <xdr:rowOff>100120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133" y="8128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177800</xdr:colOff>
      <xdr:row>35</xdr:row>
      <xdr:rowOff>33867</xdr:rowOff>
    </xdr:from>
    <xdr:to>
      <xdr:col>10</xdr:col>
      <xdr:colOff>702734</xdr:colOff>
      <xdr:row>37</xdr:row>
      <xdr:rowOff>177799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0" y="8246534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3</xdr:col>
      <xdr:colOff>1236134</xdr:colOff>
      <xdr:row>29</xdr:row>
      <xdr:rowOff>59267</xdr:rowOff>
    </xdr:from>
    <xdr:to>
      <xdr:col>4</xdr:col>
      <xdr:colOff>521124</xdr:colOff>
      <xdr:row>39</xdr:row>
      <xdr:rowOff>168275</xdr:rowOff>
    </xdr:to>
    <xdr:pic>
      <xdr:nvPicPr>
        <xdr:cNvPr id="7" name="Рисунок 6" descr="Печать ФВС БрО.tif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78201" y="7247467"/>
          <a:ext cx="1748790" cy="1844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16933</xdr:rowOff>
    </xdr:from>
    <xdr:to>
      <xdr:col>2</xdr:col>
      <xdr:colOff>720513</xdr:colOff>
      <xdr:row>4</xdr:row>
      <xdr:rowOff>106441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16933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364066</xdr:colOff>
      <xdr:row>35</xdr:row>
      <xdr:rowOff>152400</xdr:rowOff>
    </xdr:from>
    <xdr:to>
      <xdr:col>2</xdr:col>
      <xdr:colOff>905086</xdr:colOff>
      <xdr:row>38</xdr:row>
      <xdr:rowOff>175260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88533" y="8365067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44"/>
  <sheetViews>
    <sheetView tabSelected="1" view="pageBreakPreview" topLeftCell="A7" zoomScale="90" zoomScaleNormal="70" zoomScaleSheetLayoutView="90" zoomScalePageLayoutView="50" workbookViewId="0">
      <selection activeCell="G28" sqref="G28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6.33203125" style="25" customWidth="1"/>
    <col min="4" max="4" width="35.88671875" style="1" customWidth="1"/>
    <col min="5" max="5" width="15.109375" style="10" customWidth="1"/>
    <col min="6" max="6" width="11.33203125" style="1" customWidth="1"/>
    <col min="7" max="7" width="30.33203125" style="1" customWidth="1"/>
    <col min="8" max="8" width="15.33203125" style="20" customWidth="1"/>
    <col min="9" max="9" width="2.6640625" style="20" customWidth="1"/>
    <col min="10" max="10" width="16.1093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customFormat="1" ht="21" x14ac:dyDescent="0.25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customFormat="1" ht="21" x14ac:dyDescent="0.25">
      <c r="A3" s="92" t="s">
        <v>62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customFormat="1" ht="21" x14ac:dyDescent="0.25">
      <c r="A4" s="92" t="s">
        <v>61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1:11" customFormat="1" ht="21" x14ac:dyDescent="0.25">
      <c r="A5" s="92" t="s">
        <v>60</v>
      </c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11" customFormat="1" ht="28.8" x14ac:dyDescent="0.25">
      <c r="A6" s="93" t="s">
        <v>50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customFormat="1" ht="21" x14ac:dyDescent="0.25">
      <c r="A7" s="94" t="s">
        <v>11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customFormat="1" ht="21.6" thickBot="1" x14ac:dyDescent="0.3">
      <c r="A8" s="95" t="s">
        <v>24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19.5" customHeight="1" thickTop="1" x14ac:dyDescent="0.25">
      <c r="A9" s="96" t="s">
        <v>16</v>
      </c>
      <c r="B9" s="97"/>
      <c r="C9" s="97"/>
      <c r="D9" s="97"/>
      <c r="E9" s="97"/>
      <c r="F9" s="97"/>
      <c r="G9" s="97"/>
      <c r="H9" s="97"/>
      <c r="I9" s="97"/>
      <c r="J9" s="97"/>
      <c r="K9" s="98"/>
    </row>
    <row r="10" spans="1:11" ht="18" customHeight="1" x14ac:dyDescent="0.25">
      <c r="A10" s="99" t="s">
        <v>39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11" ht="19.5" customHeight="1" x14ac:dyDescent="0.25">
      <c r="A11" s="99" t="s">
        <v>52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1"/>
    </row>
    <row r="12" spans="1:11" ht="5.25" customHeight="1" x14ac:dyDescent="0.25">
      <c r="A12" s="89" t="s">
        <v>24</v>
      </c>
      <c r="B12" s="90"/>
      <c r="C12" s="90"/>
      <c r="D12" s="90"/>
      <c r="E12" s="90"/>
      <c r="F12" s="90"/>
      <c r="G12" s="90"/>
      <c r="H12" s="90"/>
      <c r="I12" s="90"/>
      <c r="J12" s="90"/>
      <c r="K12" s="91"/>
    </row>
    <row r="13" spans="1:11" ht="15.6" x14ac:dyDescent="0.25">
      <c r="A13" s="102" t="s">
        <v>59</v>
      </c>
      <c r="B13" s="103"/>
      <c r="C13" s="103"/>
      <c r="D13" s="103"/>
      <c r="E13" s="2"/>
      <c r="F13" s="87" t="s">
        <v>58</v>
      </c>
      <c r="G13" s="87"/>
      <c r="H13" s="11"/>
      <c r="I13" s="11"/>
      <c r="J13" s="3"/>
      <c r="K13" s="4" t="s">
        <v>44</v>
      </c>
    </row>
    <row r="14" spans="1:11" ht="15.6" x14ac:dyDescent="0.25">
      <c r="A14" s="104" t="s">
        <v>63</v>
      </c>
      <c r="B14" s="105"/>
      <c r="C14" s="105"/>
      <c r="D14" s="105"/>
      <c r="E14" s="5"/>
      <c r="F14" s="30" t="s">
        <v>51</v>
      </c>
      <c r="G14" s="30"/>
      <c r="H14" s="12"/>
      <c r="I14" s="12"/>
      <c r="J14" s="6"/>
      <c r="K14" s="7" t="s">
        <v>64</v>
      </c>
    </row>
    <row r="15" spans="1:11" ht="14.4" x14ac:dyDescent="0.25">
      <c r="A15" s="106" t="s">
        <v>6</v>
      </c>
      <c r="B15" s="107"/>
      <c r="C15" s="107"/>
      <c r="D15" s="107"/>
      <c r="E15" s="107"/>
      <c r="F15" s="107"/>
      <c r="G15" s="108"/>
      <c r="H15" s="109" t="s">
        <v>0</v>
      </c>
      <c r="I15" s="110"/>
      <c r="J15" s="110"/>
      <c r="K15" s="111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9" t="s">
        <v>53</v>
      </c>
      <c r="H16" s="42" t="s">
        <v>29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2" t="s">
        <v>55</v>
      </c>
      <c r="H17" s="42" t="s">
        <v>31</v>
      </c>
      <c r="I17" s="43"/>
      <c r="J17" s="43"/>
      <c r="K17" s="61" t="s">
        <v>56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2" t="s">
        <v>54</v>
      </c>
      <c r="H18" s="42" t="s">
        <v>32</v>
      </c>
      <c r="I18" s="43"/>
      <c r="J18" s="43"/>
      <c r="K18" s="61" t="s">
        <v>57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3" t="s">
        <v>65</v>
      </c>
      <c r="H19" s="32" t="s">
        <v>30</v>
      </c>
      <c r="I19" s="45"/>
      <c r="J19" s="28"/>
      <c r="K19" s="62">
        <v>1</v>
      </c>
    </row>
    <row r="20" spans="1:11" ht="7.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77" customFormat="1" ht="30.75" customHeight="1" x14ac:dyDescent="0.25">
      <c r="A21" s="84" t="s">
        <v>4</v>
      </c>
      <c r="B21" s="85" t="s">
        <v>8</v>
      </c>
      <c r="C21" s="85" t="s">
        <v>23</v>
      </c>
      <c r="D21" s="85" t="s">
        <v>1</v>
      </c>
      <c r="E21" s="86" t="s">
        <v>22</v>
      </c>
      <c r="F21" s="85" t="s">
        <v>5</v>
      </c>
      <c r="G21" s="85" t="s">
        <v>26</v>
      </c>
      <c r="H21" s="75" t="s">
        <v>38</v>
      </c>
      <c r="I21" s="76"/>
      <c r="J21" s="74" t="s">
        <v>18</v>
      </c>
      <c r="K21" s="74" t="s">
        <v>9</v>
      </c>
    </row>
    <row r="22" spans="1:11" s="73" customFormat="1" ht="24.9" customHeight="1" x14ac:dyDescent="0.3">
      <c r="A22" s="123">
        <v>1</v>
      </c>
      <c r="B22" s="123" t="s">
        <v>66</v>
      </c>
      <c r="C22" s="123" t="s">
        <v>67</v>
      </c>
      <c r="D22" s="123" t="s">
        <v>68</v>
      </c>
      <c r="E22" s="123" t="s">
        <v>69</v>
      </c>
      <c r="F22" s="123" t="s">
        <v>47</v>
      </c>
      <c r="G22" s="123" t="s">
        <v>70</v>
      </c>
      <c r="H22" s="123" t="s">
        <v>71</v>
      </c>
      <c r="I22" s="70"/>
      <c r="J22" s="71"/>
      <c r="K22" s="72"/>
    </row>
    <row r="23" spans="1:11" s="73" customFormat="1" ht="24.9" customHeight="1" x14ac:dyDescent="0.3">
      <c r="A23" s="123">
        <v>2</v>
      </c>
      <c r="B23" s="123" t="s">
        <v>72</v>
      </c>
      <c r="C23" s="123" t="s">
        <v>73</v>
      </c>
      <c r="D23" s="123" t="s">
        <v>74</v>
      </c>
      <c r="E23" s="123" t="s">
        <v>75</v>
      </c>
      <c r="F23" s="123" t="s">
        <v>47</v>
      </c>
      <c r="G23" s="123" t="s">
        <v>70</v>
      </c>
      <c r="H23" s="123" t="s">
        <v>76</v>
      </c>
      <c r="I23" s="70"/>
      <c r="J23" s="71"/>
      <c r="K23" s="88"/>
    </row>
    <row r="24" spans="1:11" s="73" customFormat="1" ht="24.9" customHeight="1" x14ac:dyDescent="0.3">
      <c r="A24" s="78"/>
      <c r="B24" s="78"/>
      <c r="C24" s="80"/>
      <c r="D24" s="79"/>
      <c r="E24" s="78"/>
      <c r="F24" s="78"/>
      <c r="G24" s="78"/>
      <c r="H24" s="78"/>
      <c r="I24" s="70"/>
      <c r="J24" s="81"/>
      <c r="K24" s="81"/>
    </row>
    <row r="25" spans="1:11" ht="14.4" x14ac:dyDescent="0.25">
      <c r="A25" s="113" t="s">
        <v>3</v>
      </c>
      <c r="B25" s="114"/>
      <c r="C25" s="114"/>
      <c r="D25" s="114"/>
      <c r="E25" s="63"/>
      <c r="F25" s="63"/>
      <c r="G25" s="114" t="s">
        <v>25</v>
      </c>
      <c r="H25" s="114"/>
      <c r="I25" s="114"/>
      <c r="J25" s="114"/>
      <c r="K25" s="115"/>
    </row>
    <row r="26" spans="1:11" x14ac:dyDescent="0.25">
      <c r="A26" s="53" t="s">
        <v>33</v>
      </c>
      <c r="B26" s="16"/>
      <c r="C26" s="16"/>
      <c r="D26" s="54"/>
      <c r="E26" s="18"/>
      <c r="F26" s="51"/>
      <c r="G26" s="17" t="s">
        <v>21</v>
      </c>
      <c r="H26" s="47">
        <v>1</v>
      </c>
      <c r="I26" s="57"/>
      <c r="J26" s="34" t="s">
        <v>19</v>
      </c>
      <c r="K26" s="60">
        <f>COUNTIF(F22:F22,"ЗМС")</f>
        <v>0</v>
      </c>
    </row>
    <row r="27" spans="1:11" x14ac:dyDescent="0.25">
      <c r="A27" s="53" t="s">
        <v>34</v>
      </c>
      <c r="B27" s="16"/>
      <c r="C27" s="16"/>
      <c r="D27" s="54"/>
      <c r="E27" s="1"/>
      <c r="F27" s="52"/>
      <c r="G27" s="19" t="s">
        <v>45</v>
      </c>
      <c r="H27" s="46">
        <v>2</v>
      </c>
      <c r="I27" s="49"/>
      <c r="J27" s="34" t="s">
        <v>15</v>
      </c>
      <c r="K27" s="60">
        <v>0</v>
      </c>
    </row>
    <row r="28" spans="1:11" x14ac:dyDescent="0.25">
      <c r="A28" s="53" t="s">
        <v>35</v>
      </c>
      <c r="B28" s="16"/>
      <c r="C28" s="16"/>
      <c r="D28" s="54"/>
      <c r="E28" s="1"/>
      <c r="F28" s="52"/>
      <c r="G28" s="19" t="s">
        <v>46</v>
      </c>
      <c r="H28" s="46">
        <v>2</v>
      </c>
      <c r="I28" s="49"/>
      <c r="J28" s="34" t="s">
        <v>17</v>
      </c>
      <c r="K28" s="60">
        <f>COUNTIF(F24:F25,"МС")</f>
        <v>0</v>
      </c>
    </row>
    <row r="29" spans="1:11" x14ac:dyDescent="0.25">
      <c r="A29" s="53" t="s">
        <v>36</v>
      </c>
      <c r="B29" s="16"/>
      <c r="C29" s="16"/>
      <c r="D29" s="54"/>
      <c r="E29" s="1"/>
      <c r="F29" s="52"/>
      <c r="G29" s="19" t="s">
        <v>40</v>
      </c>
      <c r="H29" s="47">
        <v>2</v>
      </c>
      <c r="I29" s="48"/>
      <c r="J29" s="34" t="s">
        <v>20</v>
      </c>
      <c r="K29" s="60">
        <f>COUNTIF(F22:F26,"КМС")</f>
        <v>0</v>
      </c>
    </row>
    <row r="30" spans="1:11" x14ac:dyDescent="0.25">
      <c r="A30" s="53"/>
      <c r="B30" s="16"/>
      <c r="C30" s="16"/>
      <c r="D30" s="54"/>
      <c r="E30" s="1"/>
      <c r="F30" s="52"/>
      <c r="G30" s="19" t="s">
        <v>41</v>
      </c>
      <c r="H30" s="47">
        <f>COUNTIF(A22:A22,"НФ")</f>
        <v>0</v>
      </c>
      <c r="I30" s="48"/>
      <c r="J30" s="68" t="s">
        <v>47</v>
      </c>
      <c r="K30" s="60">
        <f>COUNTIF(F22:F27,"1 сп.р.")</f>
        <v>2</v>
      </c>
    </row>
    <row r="31" spans="1:11" x14ac:dyDescent="0.25">
      <c r="A31" s="53"/>
      <c r="B31" s="16"/>
      <c r="C31" s="16"/>
      <c r="D31" s="54"/>
      <c r="E31" s="1"/>
      <c r="F31" s="52"/>
      <c r="G31" s="19" t="s">
        <v>42</v>
      </c>
      <c r="H31" s="35">
        <f>COUNTIF(A22:A22,"НС")</f>
        <v>0</v>
      </c>
      <c r="I31" s="50"/>
      <c r="J31" s="69" t="s">
        <v>49</v>
      </c>
      <c r="K31" s="60">
        <f>COUNTIF(F22:F28,"2 сп.р.")</f>
        <v>0</v>
      </c>
    </row>
    <row r="32" spans="1:11" x14ac:dyDescent="0.25">
      <c r="A32" s="53"/>
      <c r="B32" s="16"/>
      <c r="C32" s="16"/>
      <c r="D32" s="54"/>
      <c r="E32" s="21"/>
      <c r="F32" s="58"/>
      <c r="G32" s="19" t="s">
        <v>43</v>
      </c>
      <c r="H32" s="35">
        <f>COUNTIF(A22:A22,"ДСКВ")</f>
        <v>0</v>
      </c>
      <c r="I32" s="59"/>
      <c r="J32" s="69" t="s">
        <v>48</v>
      </c>
      <c r="K32" s="60">
        <f>COUNTIF(F22:F29,"3 сп.р.")</f>
        <v>0</v>
      </c>
    </row>
    <row r="33" spans="1:26" ht="9.75" customHeight="1" x14ac:dyDescent="0.25">
      <c r="A33" s="22"/>
      <c r="K33" s="23"/>
    </row>
    <row r="34" spans="1:26" ht="15.6" x14ac:dyDescent="0.25">
      <c r="A34" s="116" t="s">
        <v>2</v>
      </c>
      <c r="B34" s="117"/>
      <c r="C34" s="117"/>
      <c r="D34" s="117"/>
      <c r="E34" s="118" t="s">
        <v>7</v>
      </c>
      <c r="F34" s="118"/>
      <c r="G34" s="118"/>
      <c r="H34" s="118"/>
      <c r="I34" s="118" t="s">
        <v>37</v>
      </c>
      <c r="J34" s="118"/>
      <c r="K34" s="119"/>
    </row>
    <row r="35" spans="1:26" x14ac:dyDescent="0.25">
      <c r="A35" s="22"/>
      <c r="B35" s="1"/>
      <c r="C35" s="1"/>
      <c r="E35" s="1"/>
      <c r="F35" s="18"/>
      <c r="G35" s="18"/>
      <c r="H35" s="18"/>
      <c r="I35" s="18"/>
      <c r="J35" s="18"/>
      <c r="K35" s="27"/>
    </row>
    <row r="36" spans="1:26" x14ac:dyDescent="0.25">
      <c r="A36" s="24"/>
      <c r="D36" s="25"/>
      <c r="E36" s="55"/>
      <c r="F36" s="25"/>
      <c r="G36" s="25"/>
      <c r="H36" s="56"/>
      <c r="I36" s="56"/>
      <c r="J36" s="25"/>
      <c r="K36" s="26"/>
    </row>
    <row r="37" spans="1:26" x14ac:dyDescent="0.25">
      <c r="A37" s="24"/>
      <c r="D37" s="25"/>
      <c r="E37" s="55"/>
      <c r="F37" s="25"/>
      <c r="G37" s="25"/>
      <c r="H37" s="56"/>
      <c r="I37" s="56"/>
      <c r="J37" s="25"/>
      <c r="K37" s="26"/>
    </row>
    <row r="38" spans="1:26" x14ac:dyDescent="0.25">
      <c r="A38" s="24"/>
      <c r="D38" s="25"/>
      <c r="E38" s="55"/>
      <c r="F38" s="25"/>
      <c r="G38" s="25"/>
      <c r="H38" s="56"/>
      <c r="I38" s="56"/>
      <c r="J38" s="25"/>
      <c r="K38" s="26"/>
    </row>
    <row r="39" spans="1:26" x14ac:dyDescent="0.25">
      <c r="A39" s="24"/>
      <c r="D39" s="25"/>
      <c r="E39" s="55"/>
      <c r="F39" s="25"/>
      <c r="G39" s="25"/>
      <c r="H39" s="56"/>
      <c r="I39" s="56"/>
      <c r="J39" s="25"/>
      <c r="K39" s="26"/>
    </row>
    <row r="40" spans="1:26" ht="16.2" thickBot="1" x14ac:dyDescent="0.3">
      <c r="A40" s="120" t="str">
        <f>G18</f>
        <v>БУКОВА О.Ю.(IК, г. Пенза)</v>
      </c>
      <c r="B40" s="121"/>
      <c r="C40" s="121"/>
      <c r="D40" s="121"/>
      <c r="E40" s="121" t="str">
        <f>G17</f>
        <v>ДЫШАКОВ А.С. (ВК, г. Москва)</v>
      </c>
      <c r="F40" s="121"/>
      <c r="G40" s="121"/>
      <c r="H40" s="121"/>
      <c r="I40" s="121" t="str">
        <f>G19</f>
        <v>СМОЛЬНИКОВ А.В. (IК, г.Москва)</v>
      </c>
      <c r="J40" s="121"/>
      <c r="K40" s="122"/>
    </row>
    <row r="41" spans="1:26" s="10" customFormat="1" ht="14.4" thickTop="1" x14ac:dyDescent="0.25">
      <c r="A41" s="1"/>
      <c r="B41" s="25"/>
      <c r="C41" s="25"/>
      <c r="D41" s="1"/>
      <c r="F41" s="1"/>
      <c r="G41" s="1"/>
      <c r="H41" s="20"/>
      <c r="I41" s="2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38" customFormat="1" ht="18" x14ac:dyDescent="0.25">
      <c r="B42" s="39"/>
      <c r="C42" s="39"/>
      <c r="E42" s="40"/>
      <c r="H42" s="41"/>
      <c r="I42" s="41"/>
    </row>
    <row r="43" spans="1:26" ht="21" x14ac:dyDescent="0.25">
      <c r="A43" s="36"/>
      <c r="B43" s="36"/>
      <c r="C43" s="37"/>
      <c r="D43" s="112"/>
      <c r="E43" s="112"/>
      <c r="F43" s="112"/>
      <c r="G43" s="112"/>
    </row>
    <row r="44" spans="1:26" ht="18" x14ac:dyDescent="0.25">
      <c r="D44" s="38"/>
    </row>
  </sheetData>
  <autoFilter ref="B21:H21">
    <sortState ref="B22:H36">
      <sortCondition ref="H21"/>
    </sortState>
  </autoFilter>
  <sortState ref="A22:G30">
    <sortCondition descending="1" ref="A22:A30"/>
  </sortState>
  <mergeCells count="25">
    <mergeCell ref="A13:D13"/>
    <mergeCell ref="A14:D14"/>
    <mergeCell ref="A15:G15"/>
    <mergeCell ref="H15:K15"/>
    <mergeCell ref="D43:G43"/>
    <mergeCell ref="A25:D25"/>
    <mergeCell ref="G25:K25"/>
    <mergeCell ref="A34:D34"/>
    <mergeCell ref="E34:H34"/>
    <mergeCell ref="I34:K34"/>
    <mergeCell ref="A40:D40"/>
    <mergeCell ref="E40:H40"/>
    <mergeCell ref="I40:K40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59" fitToWidth="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2025-08-21T13:55:49Z</cp:lastPrinted>
  <dcterms:created xsi:type="dcterms:W3CDTF">1996-10-08T23:32:33Z</dcterms:created>
  <dcterms:modified xsi:type="dcterms:W3CDTF">2025-08-21T13:56:03Z</dcterms:modified>
</cp:coreProperties>
</file>