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B66D7A1A-EBBB-4B4A-BE57-44F60ED80CB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Велокросс!$A$1:$L$48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9" i="1" l="1"/>
  <c r="I25" i="1" l="1"/>
  <c r="J25" i="1"/>
  <c r="I26" i="1"/>
  <c r="J26" i="1"/>
  <c r="I27" i="1"/>
  <c r="J27" i="1"/>
  <c r="I28" i="1"/>
  <c r="J28" i="1"/>
  <c r="I29" i="1"/>
  <c r="J29" i="1"/>
  <c r="H32" i="1" l="1"/>
  <c r="K48" i="1"/>
  <c r="H48" i="1"/>
  <c r="E48" i="1"/>
  <c r="H39" i="1"/>
  <c r="L38" i="1"/>
  <c r="H38" i="1"/>
  <c r="L37" i="1"/>
  <c r="H37" i="1"/>
  <c r="L36" i="1"/>
  <c r="H36" i="1"/>
  <c r="L35" i="1"/>
  <c r="H35" i="1"/>
  <c r="L34" i="1"/>
  <c r="L33" i="1"/>
  <c r="L32" i="1"/>
  <c r="J24" i="1"/>
  <c r="I24" i="1"/>
  <c r="J23" i="1"/>
  <c r="H34" i="1" l="1"/>
  <c r="H33" i="1" s="1"/>
</calcChain>
</file>

<file path=xl/sharedStrings.xml><?xml version="1.0" encoding="utf-8"?>
<sst xmlns="http://schemas.openxmlformats.org/spreadsheetml/2006/main" count="88" uniqueCount="78">
  <si>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</si>
  <si>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</si>
  <si>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</si>
  <si>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</si>
  <si>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</si>
  <si>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</si>
  <si>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</si>
  <si>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</si>
  <si>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</si>
  <si>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</si>
  <si>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</si>
  <si>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</si>
  <si>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</si>
  <si>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</si>
  <si>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</si>
  <si>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</si>
  <si>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</si>
  <si>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</si>
  <si>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</si>
  <si>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</si>
  <si>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</si>
  <si>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</si>
  <si>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</si>
  <si>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</si>
  <si>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</si>
  <si>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</si>
  <si>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</si>
  <si>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</si>
  <si>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1 СР</t>
  </si>
  <si>
    <t>Удмуртская Республика</t>
  </si>
  <si>
    <t>2 СР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</si>
  <si>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</si>
  <si>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</si>
  <si>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</si>
  <si>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</si>
  <si>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</si>
  <si>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</si>
  <si>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</si>
  <si>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</si>
  <si>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</si>
  <si>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</si>
  <si>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</si>
  <si>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</si>
  <si>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</si>
  <si>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3 СР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</si>
  <si>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</si>
  <si>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</si>
  <si>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</si>
  <si>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</si>
  <si>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</si>
  <si>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</si>
  <si>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</si>
  <si>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ВСЕРОССИЙСКИЕ СОРЕВНОВАНИЯ</t>
  </si>
  <si>
    <t>МЕСТО ПРОВЕДЕНИЯ: г. Ижевск</t>
  </si>
  <si>
    <t>ДАТА ПРОВЕДЕНИЯ: 21 октября 2023 года</t>
  </si>
  <si>
    <t>№ ЕКП 2023: 26883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</si>
  <si>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</si>
  <si>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</si>
  <si>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</si>
  <si>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</si>
  <si>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Свердловская область</t>
  </si>
  <si>
    <t>Температура: +3+4</t>
  </si>
  <si>
    <t>Влажность: 91%</t>
  </si>
  <si>
    <t>Ветер: 1 м/с</t>
  </si>
  <si>
    <t>Девушки 13-14 лет</t>
  </si>
  <si>
    <t>НАЧАЛО ГОНКИ: 13ч 00м</t>
  </si>
  <si>
    <t>ОКОНЧАНИЕ ГОНКИ: 13ч 43м</t>
  </si>
  <si>
    <t>2,5 км / 4</t>
  </si>
  <si>
    <t>ЛАТАЕВА Евгения</t>
  </si>
  <si>
    <t>НОВАКОВА Анна</t>
  </si>
  <si>
    <t>ЛОЖКИНА Алена</t>
  </si>
  <si>
    <t>ПЧЕЛЬНИКОВА Виктория</t>
  </si>
  <si>
    <t>КИТАЕВА Софья</t>
  </si>
  <si>
    <t>МИХАЙЛОВА Арина</t>
  </si>
  <si>
    <t>г. Санкт-Петербург</t>
  </si>
  <si>
    <t>КИРИЧЕНКО София</t>
  </si>
  <si>
    <t>Пермский край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</si>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</sst>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164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12181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57"/>
  <sheetViews>
    <sheetView tabSelected="1" view="pageBreakPreview" zoomScale="85" zoomScaleNormal="100" zoomScaleSheetLayoutView="85" workbookViewId="0">
      <selection activeCell="G25" sqref="G25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9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7" ht="17.25" customHeight="1" x14ac:dyDescent="0.2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7" ht="17.2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7" ht="17.25" customHeight="1" x14ac:dyDescent="0.2">
      <c r="A4" s="96" t="s">
        <v>51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7" ht="6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O5" s="4"/>
    </row>
    <row r="6" spans="1:17" s="5" customFormat="1" ht="23.25" customHeight="1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Q6" s="4"/>
    </row>
    <row r="7" spans="1:17" s="5" customFormat="1" ht="18" customHeight="1" x14ac:dyDescent="0.2">
      <c r="A7" s="99" t="s">
        <v>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7" s="5" customFormat="1" ht="4.5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7" ht="19.5" customHeight="1" x14ac:dyDescent="0.2">
      <c r="A9" s="101" t="s">
        <v>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7" ht="18" customHeight="1" x14ac:dyDescent="0.2">
      <c r="A10" s="102" t="s">
        <v>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7" ht="19.5" customHeight="1" x14ac:dyDescent="0.2">
      <c r="A11" s="102" t="s">
        <v>64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7" ht="5.25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3" spans="1:17" ht="15.75" x14ac:dyDescent="0.2">
      <c r="A13" s="108" t="s">
        <v>53</v>
      </c>
      <c r="B13" s="108"/>
      <c r="C13" s="108"/>
      <c r="D13" s="108"/>
      <c r="E13" s="6"/>
      <c r="F13" s="6"/>
      <c r="G13" s="7" t="s">
        <v>65</v>
      </c>
      <c r="H13" s="6"/>
      <c r="I13" s="6"/>
      <c r="J13" s="8"/>
      <c r="K13" s="9"/>
      <c r="L13" s="10" t="s">
        <v>5</v>
      </c>
    </row>
    <row r="14" spans="1:17" ht="15.75" x14ac:dyDescent="0.2">
      <c r="A14" s="109" t="s">
        <v>54</v>
      </c>
      <c r="B14" s="109"/>
      <c r="C14" s="109"/>
      <c r="D14" s="109"/>
      <c r="E14" s="11"/>
      <c r="F14" s="11"/>
      <c r="G14" s="12" t="s">
        <v>66</v>
      </c>
      <c r="H14" s="11"/>
      <c r="I14" s="11"/>
      <c r="J14" s="13"/>
      <c r="K14" s="14"/>
      <c r="L14" s="15" t="s">
        <v>55</v>
      </c>
    </row>
    <row r="15" spans="1:17" x14ac:dyDescent="0.2">
      <c r="A15" s="106" t="s">
        <v>6</v>
      </c>
      <c r="B15" s="106"/>
      <c r="C15" s="106"/>
      <c r="D15" s="106"/>
      <c r="E15" s="106"/>
      <c r="F15" s="106"/>
      <c r="G15" s="106"/>
      <c r="H15" s="110" t="s">
        <v>7</v>
      </c>
      <c r="I15" s="110"/>
      <c r="J15" s="110"/>
      <c r="K15" s="110"/>
      <c r="L15" s="110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59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56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57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58</v>
      </c>
      <c r="H19" s="31" t="s">
        <v>14</v>
      </c>
      <c r="I19" s="19"/>
      <c r="J19" s="32"/>
      <c r="K19" s="72">
        <v>10</v>
      </c>
      <c r="L19" s="33" t="s">
        <v>67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05" t="s">
        <v>15</v>
      </c>
      <c r="B21" s="94" t="s">
        <v>16</v>
      </c>
      <c r="C21" s="94" t="s">
        <v>17</v>
      </c>
      <c r="D21" s="94" t="s">
        <v>18</v>
      </c>
      <c r="E21" s="94" t="s">
        <v>19</v>
      </c>
      <c r="F21" s="94" t="s">
        <v>20</v>
      </c>
      <c r="G21" s="94" t="s">
        <v>21</v>
      </c>
      <c r="H21" s="94" t="s">
        <v>22</v>
      </c>
      <c r="I21" s="94" t="s">
        <v>23</v>
      </c>
      <c r="J21" s="103" t="s">
        <v>24</v>
      </c>
      <c r="K21" s="90" t="s">
        <v>25</v>
      </c>
      <c r="L21" s="92" t="s">
        <v>26</v>
      </c>
    </row>
    <row r="22" spans="1:12" s="37" customFormat="1" ht="9.75" customHeight="1" x14ac:dyDescent="0.2">
      <c r="A22" s="106"/>
      <c r="B22" s="95"/>
      <c r="C22" s="95"/>
      <c r="D22" s="95"/>
      <c r="E22" s="95"/>
      <c r="F22" s="95"/>
      <c r="G22" s="95"/>
      <c r="H22" s="95"/>
      <c r="I22" s="95"/>
      <c r="J22" s="104"/>
      <c r="K22" s="91"/>
      <c r="L22" s="93"/>
    </row>
    <row r="23" spans="1:12" s="43" customFormat="1" ht="17.25" customHeight="1" x14ac:dyDescent="0.2">
      <c r="A23" s="38">
        <v>1</v>
      </c>
      <c r="B23" s="40">
        <v>81</v>
      </c>
      <c r="C23" s="40">
        <v>10139407875</v>
      </c>
      <c r="D23" s="39" t="s">
        <v>68</v>
      </c>
      <c r="E23" s="40">
        <v>40541</v>
      </c>
      <c r="F23" s="40" t="s">
        <v>44</v>
      </c>
      <c r="G23" s="40" t="s">
        <v>29</v>
      </c>
      <c r="H23" s="41">
        <v>2.5150462962962961E-2</v>
      </c>
      <c r="I23" s="81"/>
      <c r="J23" s="42">
        <f t="shared" ref="J23:J24" si="0">IFERROR($K$19*3600/(HOUR(H23)*3600+MINUTE(H23)*60+SECOND(H23)),"")</f>
        <v>16.566958122411414</v>
      </c>
      <c r="K23" s="40"/>
      <c r="L23" s="82"/>
    </row>
    <row r="24" spans="1:12" s="43" customFormat="1" ht="17.25" customHeight="1" x14ac:dyDescent="0.2">
      <c r="A24" s="38">
        <v>2</v>
      </c>
      <c r="B24" s="40">
        <v>84</v>
      </c>
      <c r="C24" s="40">
        <v>10127851034</v>
      </c>
      <c r="D24" s="39" t="s">
        <v>69</v>
      </c>
      <c r="E24" s="40">
        <v>40036</v>
      </c>
      <c r="F24" s="40" t="s">
        <v>28</v>
      </c>
      <c r="G24" s="40" t="s">
        <v>29</v>
      </c>
      <c r="H24" s="41">
        <v>2.5486111111111112E-2</v>
      </c>
      <c r="I24" s="44">
        <f t="shared" ref="I24" si="1">H24-$H$23</f>
        <v>3.3564814814815089E-4</v>
      </c>
      <c r="J24" s="42">
        <f t="shared" si="0"/>
        <v>16.348773841961854</v>
      </c>
      <c r="K24" s="40"/>
      <c r="L24" s="82"/>
    </row>
    <row r="25" spans="1:12" s="43" customFormat="1" ht="17.25" customHeight="1" x14ac:dyDescent="0.2">
      <c r="A25" s="38">
        <v>3</v>
      </c>
      <c r="B25" s="40">
        <v>86</v>
      </c>
      <c r="C25" s="40">
        <v>10127427466</v>
      </c>
      <c r="D25" s="39" t="s">
        <v>70</v>
      </c>
      <c r="E25" s="40">
        <v>39903</v>
      </c>
      <c r="F25" s="40" t="s">
        <v>28</v>
      </c>
      <c r="G25" s="40" t="s">
        <v>60</v>
      </c>
      <c r="H25" s="41">
        <v>2.5659722222222223E-2</v>
      </c>
      <c r="I25" s="44">
        <f t="shared" ref="I25:I29" si="2">H25-$H$23</f>
        <v>5.0925925925926138E-4</v>
      </c>
      <c r="J25" s="42">
        <f t="shared" ref="J25:J29" si="3">IFERROR($K$19*3600/(HOUR(H25)*3600+MINUTE(H25)*60+SECOND(H25)),"")</f>
        <v>16.238159675236808</v>
      </c>
      <c r="K25" s="40"/>
      <c r="L25" s="82"/>
    </row>
    <row r="26" spans="1:12" s="43" customFormat="1" ht="17.25" customHeight="1" x14ac:dyDescent="0.2">
      <c r="A26" s="85">
        <v>4</v>
      </c>
      <c r="B26" s="86">
        <v>82</v>
      </c>
      <c r="C26" s="86">
        <v>10144057714</v>
      </c>
      <c r="D26" s="87" t="s">
        <v>71</v>
      </c>
      <c r="E26" s="86">
        <v>40201</v>
      </c>
      <c r="F26" s="86" t="s">
        <v>30</v>
      </c>
      <c r="G26" s="86" t="s">
        <v>29</v>
      </c>
      <c r="H26" s="88">
        <v>2.5717592592592594E-2</v>
      </c>
      <c r="I26" s="44">
        <f t="shared" si="2"/>
        <v>5.671296296296327E-4</v>
      </c>
      <c r="J26" s="42">
        <f t="shared" si="3"/>
        <v>16.201620162016201</v>
      </c>
      <c r="K26" s="86"/>
      <c r="L26" s="89"/>
    </row>
    <row r="27" spans="1:12" s="43" customFormat="1" ht="17.25" customHeight="1" x14ac:dyDescent="0.2">
      <c r="A27" s="85">
        <v>5</v>
      </c>
      <c r="B27" s="86">
        <v>85</v>
      </c>
      <c r="C27" s="86">
        <v>10115212843</v>
      </c>
      <c r="D27" s="87" t="s">
        <v>72</v>
      </c>
      <c r="E27" s="86">
        <v>40029</v>
      </c>
      <c r="F27" s="86" t="s">
        <v>28</v>
      </c>
      <c r="G27" s="86" t="s">
        <v>60</v>
      </c>
      <c r="H27" s="88">
        <v>2.6157407407407407E-2</v>
      </c>
      <c r="I27" s="44">
        <f t="shared" si="2"/>
        <v>1.0069444444444457E-3</v>
      </c>
      <c r="J27" s="42">
        <f t="shared" si="3"/>
        <v>15.929203539823009</v>
      </c>
      <c r="K27" s="86"/>
      <c r="L27" s="89"/>
    </row>
    <row r="28" spans="1:12" s="43" customFormat="1" ht="17.25" customHeight="1" x14ac:dyDescent="0.2">
      <c r="A28" s="85">
        <v>6</v>
      </c>
      <c r="B28" s="86">
        <v>87</v>
      </c>
      <c r="C28" s="86">
        <v>10142158130</v>
      </c>
      <c r="D28" s="87" t="s">
        <v>73</v>
      </c>
      <c r="E28" s="86">
        <v>40092</v>
      </c>
      <c r="F28" s="86" t="s">
        <v>30</v>
      </c>
      <c r="G28" s="86" t="s">
        <v>74</v>
      </c>
      <c r="H28" s="88">
        <v>2.9560185185185189E-2</v>
      </c>
      <c r="I28" s="44">
        <f t="shared" si="2"/>
        <v>4.4097222222222281E-3</v>
      </c>
      <c r="J28" s="42">
        <f t="shared" si="3"/>
        <v>14.095536413469068</v>
      </c>
      <c r="K28" s="86"/>
      <c r="L28" s="89"/>
    </row>
    <row r="29" spans="1:12" s="43" customFormat="1" ht="17.25" customHeight="1" thickBot="1" x14ac:dyDescent="0.25">
      <c r="A29" s="78">
        <v>7</v>
      </c>
      <c r="B29" s="46">
        <v>83</v>
      </c>
      <c r="C29" s="46">
        <v>10142134080</v>
      </c>
      <c r="D29" s="45" t="s">
        <v>75</v>
      </c>
      <c r="E29" s="46">
        <v>40435</v>
      </c>
      <c r="F29" s="46" t="s">
        <v>77</v>
      </c>
      <c r="G29" s="46" t="s">
        <v>76</v>
      </c>
      <c r="H29" s="83">
        <v>3.0543981481481481E-2</v>
      </c>
      <c r="I29" s="79">
        <f t="shared" si="2"/>
        <v>5.3935185185185197E-3</v>
      </c>
      <c r="J29" s="80">
        <f t="shared" si="3"/>
        <v>13.641530882910192</v>
      </c>
      <c r="K29" s="46"/>
      <c r="L29" s="84"/>
    </row>
    <row r="30" spans="1:12" s="43" customFormat="1" ht="7.5" customHeight="1" thickTop="1" thickBot="1" x14ac:dyDescent="0.25">
      <c r="A30" s="2"/>
      <c r="B30" s="2"/>
      <c r="C30" s="47"/>
      <c r="D30" s="47"/>
      <c r="E30" s="47"/>
      <c r="F30" s="2"/>
      <c r="G30" s="47"/>
      <c r="H30" s="48"/>
      <c r="I30" s="48"/>
      <c r="J30" s="49"/>
      <c r="K30" s="49"/>
      <c r="L30" s="49"/>
    </row>
    <row r="31" spans="1:12" ht="14.25" customHeight="1" x14ac:dyDescent="0.2">
      <c r="A31" s="111" t="s">
        <v>31</v>
      </c>
      <c r="B31" s="111"/>
      <c r="C31" s="111"/>
      <c r="D31" s="111"/>
      <c r="E31" s="50"/>
      <c r="F31" s="50"/>
      <c r="G31" s="112" t="s">
        <v>32</v>
      </c>
      <c r="H31" s="112"/>
      <c r="I31" s="112"/>
      <c r="J31" s="112"/>
      <c r="K31" s="112"/>
      <c r="L31" s="112"/>
    </row>
    <row r="32" spans="1:12" s="43" customFormat="1" ht="12" customHeight="1" x14ac:dyDescent="0.2">
      <c r="A32" s="51" t="s">
        <v>61</v>
      </c>
      <c r="B32" s="58"/>
      <c r="C32" s="52"/>
      <c r="D32" s="64"/>
      <c r="E32" s="53"/>
      <c r="F32" s="54"/>
      <c r="G32" s="55" t="s">
        <v>33</v>
      </c>
      <c r="H32" s="24">
        <f>SUMPRODUCT(1/COUNTIF(G23:G29,G23:G29))</f>
        <v>4</v>
      </c>
      <c r="I32" s="56"/>
      <c r="J32" s="1"/>
      <c r="K32" s="57" t="s">
        <v>34</v>
      </c>
      <c r="L32" s="77">
        <f>COUNTIF(F23:F29,"ЗМС")</f>
        <v>0</v>
      </c>
    </row>
    <row r="33" spans="1:1024" s="43" customFormat="1" ht="12" customHeight="1" x14ac:dyDescent="0.2">
      <c r="A33" s="51" t="s">
        <v>62</v>
      </c>
      <c r="B33" s="58"/>
      <c r="C33" s="59"/>
      <c r="D33" s="64"/>
      <c r="E33" s="60"/>
      <c r="F33" s="61"/>
      <c r="G33" s="55" t="s">
        <v>35</v>
      </c>
      <c r="H33" s="24">
        <f>H34+H39</f>
        <v>7</v>
      </c>
      <c r="I33" s="56"/>
      <c r="J33" s="1"/>
      <c r="K33" s="57" t="s">
        <v>36</v>
      </c>
      <c r="L33" s="77">
        <f>COUNTIF(F23:F29,"МСМК")</f>
        <v>0</v>
      </c>
    </row>
    <row r="34" spans="1:1024" s="43" customFormat="1" ht="12" customHeight="1" x14ac:dyDescent="0.2">
      <c r="A34" s="51" t="s">
        <v>37</v>
      </c>
      <c r="B34" s="58"/>
      <c r="C34" s="62"/>
      <c r="D34" s="64"/>
      <c r="E34" s="60"/>
      <c r="F34" s="61"/>
      <c r="G34" s="55" t="s">
        <v>38</v>
      </c>
      <c r="H34" s="24">
        <f>H35+H36+H38+H37</f>
        <v>7</v>
      </c>
      <c r="I34" s="56"/>
      <c r="J34" s="1"/>
      <c r="K34" s="57" t="s">
        <v>39</v>
      </c>
      <c r="L34" s="77">
        <f>COUNTIF(F23:F29,"МС")</f>
        <v>0</v>
      </c>
    </row>
    <row r="35" spans="1:1024" s="43" customFormat="1" ht="12" customHeight="1" x14ac:dyDescent="0.2">
      <c r="A35" s="51" t="s">
        <v>63</v>
      </c>
      <c r="B35" s="58"/>
      <c r="C35" s="62"/>
      <c r="D35" s="64"/>
      <c r="E35" s="1"/>
      <c r="F35" s="1"/>
      <c r="G35" s="55" t="s">
        <v>40</v>
      </c>
      <c r="H35" s="24">
        <f>COUNT(A23:A29)</f>
        <v>7</v>
      </c>
      <c r="I35" s="56"/>
      <c r="J35" s="1"/>
      <c r="K35" s="57" t="s">
        <v>27</v>
      </c>
      <c r="L35" s="77">
        <f>COUNTIF(F23:F29,"КМС")</f>
        <v>0</v>
      </c>
    </row>
    <row r="36" spans="1:1024" s="43" customFormat="1" ht="12" customHeight="1" x14ac:dyDescent="0.2">
      <c r="A36" s="63"/>
      <c r="B36" s="58"/>
      <c r="C36" s="62"/>
      <c r="D36" s="64"/>
      <c r="E36" s="60"/>
      <c r="F36" s="61"/>
      <c r="G36" s="55" t="s">
        <v>41</v>
      </c>
      <c r="H36" s="24">
        <f>COUNTIF(A23:A29,"НФ")</f>
        <v>0</v>
      </c>
      <c r="I36" s="56"/>
      <c r="J36" s="1"/>
      <c r="K36" s="57" t="s">
        <v>28</v>
      </c>
      <c r="L36" s="77">
        <f>COUNTIF(F23:F29,"1 СР")</f>
        <v>3</v>
      </c>
    </row>
    <row r="37" spans="1:1024" s="43" customFormat="1" ht="12" customHeight="1" x14ac:dyDescent="0.2">
      <c r="A37" s="51"/>
      <c r="B37" s="58"/>
      <c r="C37" s="62"/>
      <c r="D37" s="64"/>
      <c r="E37" s="60"/>
      <c r="F37" s="61"/>
      <c r="G37" s="57" t="s">
        <v>42</v>
      </c>
      <c r="H37" s="64">
        <f>COUNTIF(A23:A29,"ЛИМ")</f>
        <v>0</v>
      </c>
      <c r="I37" s="56"/>
      <c r="J37" s="1"/>
      <c r="K37" s="65" t="s">
        <v>30</v>
      </c>
      <c r="L37" s="77">
        <f>COUNTIF(F23:F29,"2 СР")</f>
        <v>2</v>
      </c>
    </row>
    <row r="38" spans="1:1024" s="43" customFormat="1" ht="12" customHeight="1" x14ac:dyDescent="0.2">
      <c r="A38" s="51"/>
      <c r="B38" s="58"/>
      <c r="C38" s="58"/>
      <c r="D38" s="64"/>
      <c r="E38" s="60"/>
      <c r="F38" s="61"/>
      <c r="G38" s="55" t="s">
        <v>43</v>
      </c>
      <c r="H38" s="24">
        <f>COUNTIF(A23:A29,"ДСКВ")</f>
        <v>0</v>
      </c>
      <c r="I38" s="56"/>
      <c r="J38" s="1"/>
      <c r="K38" s="65" t="s">
        <v>44</v>
      </c>
      <c r="L38" s="77">
        <f>COUNTIF(F23:F29,"3 СР")</f>
        <v>1</v>
      </c>
    </row>
    <row r="39" spans="1:1024" s="43" customFormat="1" ht="12" customHeight="1" x14ac:dyDescent="0.2">
      <c r="A39" s="51"/>
      <c r="B39" s="58"/>
      <c r="C39" s="58"/>
      <c r="D39" s="64"/>
      <c r="E39" s="66"/>
      <c r="F39" s="67"/>
      <c r="G39" s="55" t="s">
        <v>45</v>
      </c>
      <c r="H39" s="24">
        <f>COUNTIF(A23:A29,"НС")</f>
        <v>0</v>
      </c>
      <c r="I39" s="68"/>
      <c r="J39" s="69"/>
      <c r="K39" s="70" t="s">
        <v>77</v>
      </c>
      <c r="L39" s="77">
        <f>COUNTIF(F23:F29,"1 сп.юн.р.")</f>
        <v>1</v>
      </c>
    </row>
    <row r="40" spans="1:1024" s="43" customFormat="1" ht="6.75" customHeight="1" x14ac:dyDescent="0.2">
      <c r="A40" s="63"/>
      <c r="B40" s="2"/>
      <c r="C40" s="2"/>
      <c r="D40" s="1"/>
      <c r="E40" s="1"/>
      <c r="F40" s="1"/>
      <c r="G40" s="1"/>
      <c r="H40" s="1"/>
      <c r="I40" s="1"/>
      <c r="J40" s="3"/>
      <c r="K40" s="1"/>
      <c r="L40" s="71"/>
    </row>
    <row r="41" spans="1:1024" ht="15.75" customHeight="1" x14ac:dyDescent="0.2">
      <c r="A41" s="113" t="s">
        <v>46</v>
      </c>
      <c r="B41" s="113"/>
      <c r="C41" s="113"/>
      <c r="D41" s="113"/>
      <c r="E41" s="121" t="s">
        <v>47</v>
      </c>
      <c r="F41" s="121"/>
      <c r="G41" s="121"/>
      <c r="H41" s="121" t="s">
        <v>48</v>
      </c>
      <c r="I41" s="121"/>
      <c r="J41" s="121"/>
      <c r="K41" s="122" t="s">
        <v>49</v>
      </c>
      <c r="L41" s="122"/>
    </row>
    <row r="42" spans="1:1024" s="43" customFormat="1" ht="9.75" customHeight="1" x14ac:dyDescent="0.2">
      <c r="A42" s="115"/>
      <c r="B42" s="115"/>
      <c r="C42" s="115"/>
      <c r="D42" s="115"/>
      <c r="E42" s="115"/>
      <c r="F42" s="116"/>
      <c r="G42" s="116"/>
      <c r="H42" s="116"/>
      <c r="I42" s="116"/>
      <c r="J42" s="116"/>
      <c r="K42" s="116"/>
      <c r="L42" s="116"/>
    </row>
    <row r="43" spans="1:1024" s="43" customFormat="1" ht="9.75" customHeight="1" x14ac:dyDescent="0.2">
      <c r="A43" s="73"/>
      <c r="B43" s="2"/>
      <c r="C43" s="2"/>
      <c r="D43" s="2"/>
      <c r="E43" s="2"/>
      <c r="F43" s="2"/>
      <c r="G43" s="2"/>
      <c r="H43" s="2"/>
      <c r="I43" s="2"/>
      <c r="J43" s="2"/>
      <c r="K43" s="2"/>
      <c r="L43" s="74"/>
    </row>
    <row r="44" spans="1:1024" s="43" customFormat="1" ht="9.75" customHeight="1" x14ac:dyDescent="0.2">
      <c r="A44" s="73"/>
      <c r="B44" s="2"/>
      <c r="C44" s="2"/>
      <c r="D44" s="2"/>
      <c r="E44" s="2"/>
      <c r="F44" s="2"/>
      <c r="G44" s="2"/>
      <c r="H44" s="2"/>
      <c r="I44" s="2"/>
      <c r="J44" s="2"/>
      <c r="K44" s="2"/>
      <c r="L44" s="74"/>
    </row>
    <row r="45" spans="1:1024" s="43" customFormat="1" ht="9.75" customHeight="1" x14ac:dyDescent="0.2">
      <c r="A45" s="73"/>
      <c r="B45" s="2"/>
      <c r="C45" s="2"/>
      <c r="D45" s="2"/>
      <c r="E45" s="2"/>
      <c r="F45" s="2"/>
      <c r="G45" s="2"/>
      <c r="H45" s="2"/>
      <c r="I45" s="2"/>
      <c r="J45" s="2"/>
      <c r="K45" s="2"/>
      <c r="L45" s="74"/>
    </row>
    <row r="46" spans="1:1024" s="43" customFormat="1" ht="9.75" customHeight="1" x14ac:dyDescent="0.2">
      <c r="A46" s="115"/>
      <c r="B46" s="115"/>
      <c r="C46" s="115"/>
      <c r="D46" s="115"/>
      <c r="E46" s="115"/>
      <c r="F46" s="117"/>
      <c r="G46" s="117"/>
      <c r="H46" s="117"/>
      <c r="I46" s="117"/>
      <c r="J46" s="117"/>
      <c r="K46" s="117"/>
      <c r="L46" s="117"/>
    </row>
    <row r="47" spans="1:1024" s="43" customFormat="1" ht="9.75" customHeight="1" x14ac:dyDescent="0.2">
      <c r="A47" s="115"/>
      <c r="B47" s="115"/>
      <c r="C47" s="115"/>
      <c r="D47" s="115"/>
      <c r="E47" s="115"/>
      <c r="F47" s="118"/>
      <c r="G47" s="118"/>
      <c r="H47" s="118"/>
      <c r="I47" s="118"/>
      <c r="J47" s="118"/>
      <c r="K47" s="118"/>
      <c r="L47" s="118"/>
    </row>
    <row r="48" spans="1:1024" s="76" customFormat="1" ht="15.75" customHeight="1" x14ac:dyDescent="0.2">
      <c r="A48" s="119"/>
      <c r="B48" s="119"/>
      <c r="C48" s="119"/>
      <c r="D48" s="119"/>
      <c r="E48" s="120" t="str">
        <f>G17</f>
        <v>БЕСЧАСТНОВ А.А. (ВК, г. МОСКВА)</v>
      </c>
      <c r="F48" s="120"/>
      <c r="G48" s="120"/>
      <c r="H48" s="120" t="str">
        <f>G18</f>
        <v>САДРОВ Е.В. (1К, г. ИЖЕВСК)</v>
      </c>
      <c r="I48" s="120"/>
      <c r="J48" s="120"/>
      <c r="K48" s="114" t="str">
        <f>G19</f>
        <v>ОНИКОВА Я.Б. (ВК, г. ИЖЕВСК)</v>
      </c>
      <c r="L48" s="114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  <c r="IW48" s="75"/>
      <c r="IX48" s="75"/>
      <c r="IY48" s="75"/>
      <c r="IZ48" s="75"/>
      <c r="JA48" s="75"/>
      <c r="JB48" s="75"/>
      <c r="JC48" s="75"/>
      <c r="JD48" s="75"/>
      <c r="JE48" s="75"/>
      <c r="JF48" s="75"/>
      <c r="JG48" s="75"/>
      <c r="JH48" s="75"/>
      <c r="JI48" s="75"/>
      <c r="JJ48" s="75"/>
      <c r="JK48" s="75"/>
      <c r="JL48" s="75"/>
      <c r="JM48" s="75"/>
      <c r="JN48" s="75"/>
      <c r="JO48" s="75"/>
      <c r="JP48" s="75"/>
      <c r="JQ48" s="75"/>
      <c r="JR48" s="75"/>
      <c r="JS48" s="75"/>
      <c r="JT48" s="75"/>
      <c r="JU48" s="75"/>
      <c r="JV48" s="75"/>
      <c r="JW48" s="75"/>
      <c r="JX48" s="75"/>
      <c r="JY48" s="75"/>
      <c r="JZ48" s="75"/>
      <c r="KA48" s="75"/>
      <c r="KB48" s="75"/>
      <c r="KC48" s="75"/>
      <c r="KD48" s="75"/>
      <c r="KE48" s="75"/>
      <c r="KF48" s="75"/>
      <c r="KG48" s="75"/>
      <c r="KH48" s="75"/>
      <c r="KI48" s="75"/>
      <c r="KJ48" s="75"/>
      <c r="KK48" s="75"/>
      <c r="KL48" s="75"/>
      <c r="KM48" s="75"/>
      <c r="KN48" s="75"/>
      <c r="KO48" s="75"/>
      <c r="KP48" s="75"/>
      <c r="KQ48" s="75"/>
      <c r="KR48" s="75"/>
      <c r="KS48" s="75"/>
      <c r="KT48" s="75"/>
      <c r="KU48" s="75"/>
      <c r="KV48" s="75"/>
      <c r="KW48" s="75"/>
      <c r="KX48" s="75"/>
      <c r="KY48" s="75"/>
      <c r="KZ48" s="75"/>
      <c r="LA48" s="75"/>
      <c r="LB48" s="75"/>
      <c r="LC48" s="75"/>
      <c r="LD48" s="75"/>
      <c r="LE48" s="75"/>
      <c r="LF48" s="75"/>
      <c r="LG48" s="75"/>
      <c r="LH48" s="75"/>
      <c r="LI48" s="75"/>
      <c r="LJ48" s="75"/>
      <c r="LK48" s="75"/>
      <c r="LL48" s="75"/>
      <c r="LM48" s="75"/>
      <c r="LN48" s="75"/>
      <c r="LO48" s="75"/>
      <c r="LP48" s="75"/>
      <c r="LQ48" s="75"/>
      <c r="LR48" s="75"/>
      <c r="LS48" s="75"/>
      <c r="LT48" s="75"/>
      <c r="LU48" s="75"/>
      <c r="LV48" s="75"/>
      <c r="LW48" s="75"/>
      <c r="LX48" s="75"/>
      <c r="LY48" s="75"/>
      <c r="LZ48" s="75"/>
      <c r="MA48" s="75"/>
      <c r="MB48" s="75"/>
      <c r="MC48" s="75"/>
      <c r="MD48" s="75"/>
      <c r="ME48" s="75"/>
      <c r="MF48" s="75"/>
      <c r="MG48" s="75"/>
      <c r="MH48" s="75"/>
      <c r="MI48" s="75"/>
      <c r="MJ48" s="75"/>
      <c r="MK48" s="75"/>
      <c r="ML48" s="75"/>
      <c r="MM48" s="75"/>
      <c r="MN48" s="75"/>
      <c r="MO48" s="75"/>
      <c r="MP48" s="75"/>
      <c r="MQ48" s="75"/>
      <c r="MR48" s="75"/>
      <c r="MS48" s="75"/>
      <c r="MT48" s="75"/>
      <c r="MU48" s="75"/>
      <c r="MV48" s="75"/>
      <c r="MW48" s="75"/>
      <c r="MX48" s="75"/>
      <c r="MY48" s="75"/>
      <c r="MZ48" s="75"/>
      <c r="NA48" s="75"/>
      <c r="NB48" s="75"/>
      <c r="NC48" s="75"/>
      <c r="ND48" s="75"/>
      <c r="NE48" s="75"/>
      <c r="NF48" s="75"/>
      <c r="NG48" s="75"/>
      <c r="NH48" s="75"/>
      <c r="NI48" s="75"/>
      <c r="NJ48" s="75"/>
      <c r="NK48" s="75"/>
      <c r="NL48" s="75"/>
      <c r="NM48" s="75"/>
      <c r="NN48" s="75"/>
      <c r="NO48" s="75"/>
      <c r="NP48" s="75"/>
      <c r="NQ48" s="75"/>
      <c r="NR48" s="75"/>
      <c r="NS48" s="75"/>
      <c r="NT48" s="75"/>
      <c r="NU48" s="75"/>
      <c r="NV48" s="75"/>
      <c r="NW48" s="75"/>
      <c r="NX48" s="75"/>
      <c r="NY48" s="75"/>
      <c r="NZ48" s="75"/>
      <c r="OA48" s="75"/>
      <c r="OB48" s="75"/>
      <c r="OC48" s="75"/>
      <c r="OD48" s="75"/>
      <c r="OE48" s="75"/>
      <c r="OF48" s="75"/>
      <c r="OG48" s="75"/>
      <c r="OH48" s="75"/>
      <c r="OI48" s="75"/>
      <c r="OJ48" s="75"/>
      <c r="OK48" s="75"/>
      <c r="OL48" s="75"/>
      <c r="OM48" s="75"/>
      <c r="ON48" s="75"/>
      <c r="OO48" s="75"/>
      <c r="OP48" s="75"/>
      <c r="OQ48" s="75"/>
      <c r="OR48" s="75"/>
      <c r="OS48" s="75"/>
      <c r="OT48" s="75"/>
      <c r="OU48" s="75"/>
      <c r="OV48" s="75"/>
      <c r="OW48" s="75"/>
      <c r="OX48" s="75"/>
      <c r="OY48" s="75"/>
      <c r="OZ48" s="75"/>
      <c r="PA48" s="75"/>
      <c r="PB48" s="75"/>
      <c r="PC48" s="75"/>
      <c r="PD48" s="75"/>
      <c r="PE48" s="75"/>
      <c r="PF48" s="75"/>
      <c r="PG48" s="75"/>
      <c r="PH48" s="75"/>
      <c r="PI48" s="75"/>
      <c r="PJ48" s="75"/>
      <c r="PK48" s="75"/>
      <c r="PL48" s="75"/>
      <c r="PM48" s="75"/>
      <c r="PN48" s="75"/>
      <c r="PO48" s="75"/>
      <c r="PP48" s="75"/>
      <c r="PQ48" s="75"/>
      <c r="PR48" s="75"/>
      <c r="PS48" s="75"/>
      <c r="PT48" s="75"/>
      <c r="PU48" s="75"/>
      <c r="PV48" s="75"/>
      <c r="PW48" s="75"/>
      <c r="PX48" s="75"/>
      <c r="PY48" s="75"/>
      <c r="PZ48" s="75"/>
      <c r="QA48" s="75"/>
      <c r="QB48" s="75"/>
      <c r="QC48" s="75"/>
      <c r="QD48" s="75"/>
      <c r="QE48" s="75"/>
      <c r="QF48" s="75"/>
      <c r="QG48" s="75"/>
      <c r="QH48" s="75"/>
      <c r="QI48" s="75"/>
      <c r="QJ48" s="75"/>
      <c r="QK48" s="75"/>
      <c r="QL48" s="75"/>
      <c r="QM48" s="75"/>
      <c r="QN48" s="75"/>
      <c r="QO48" s="75"/>
      <c r="QP48" s="75"/>
      <c r="QQ48" s="75"/>
      <c r="QR48" s="75"/>
      <c r="QS48" s="75"/>
      <c r="QT48" s="75"/>
      <c r="QU48" s="75"/>
      <c r="QV48" s="75"/>
      <c r="QW48" s="75"/>
      <c r="QX48" s="75"/>
      <c r="QY48" s="75"/>
      <c r="QZ48" s="75"/>
      <c r="RA48" s="75"/>
      <c r="RB48" s="75"/>
      <c r="RC48" s="75"/>
      <c r="RD48" s="75"/>
      <c r="RE48" s="75"/>
      <c r="RF48" s="75"/>
      <c r="RG48" s="75"/>
      <c r="RH48" s="75"/>
      <c r="RI48" s="75"/>
      <c r="RJ48" s="75"/>
      <c r="RK48" s="75"/>
      <c r="RL48" s="75"/>
      <c r="RM48" s="75"/>
      <c r="RN48" s="75"/>
      <c r="RO48" s="75"/>
      <c r="RP48" s="75"/>
      <c r="RQ48" s="75"/>
      <c r="RR48" s="75"/>
      <c r="RS48" s="75"/>
      <c r="RT48" s="75"/>
      <c r="RU48" s="75"/>
      <c r="RV48" s="75"/>
      <c r="RW48" s="75"/>
      <c r="RX48" s="75"/>
      <c r="RY48" s="75"/>
      <c r="RZ48" s="75"/>
      <c r="SA48" s="75"/>
      <c r="SB48" s="75"/>
      <c r="SC48" s="75"/>
      <c r="SD48" s="75"/>
      <c r="SE48" s="75"/>
      <c r="SF48" s="75"/>
      <c r="SG48" s="75"/>
      <c r="SH48" s="75"/>
      <c r="SI48" s="75"/>
      <c r="SJ48" s="75"/>
      <c r="SK48" s="75"/>
      <c r="SL48" s="75"/>
      <c r="SM48" s="75"/>
      <c r="SN48" s="75"/>
      <c r="SO48" s="75"/>
      <c r="SP48" s="75"/>
      <c r="SQ48" s="75"/>
      <c r="SR48" s="75"/>
      <c r="SS48" s="75"/>
      <c r="ST48" s="75"/>
      <c r="SU48" s="75"/>
      <c r="SV48" s="75"/>
      <c r="SW48" s="75"/>
      <c r="SX48" s="75"/>
      <c r="SY48" s="75"/>
      <c r="SZ48" s="75"/>
      <c r="TA48" s="75"/>
      <c r="TB48" s="75"/>
      <c r="TC48" s="75"/>
      <c r="TD48" s="75"/>
      <c r="TE48" s="75"/>
      <c r="TF48" s="75"/>
      <c r="TG48" s="75"/>
      <c r="TH48" s="75"/>
      <c r="TI48" s="75"/>
      <c r="TJ48" s="75"/>
      <c r="TK48" s="75"/>
      <c r="TL48" s="75"/>
      <c r="TM48" s="75"/>
      <c r="TN48" s="75"/>
      <c r="TO48" s="75"/>
      <c r="TP48" s="75"/>
      <c r="TQ48" s="75"/>
      <c r="TR48" s="75"/>
      <c r="TS48" s="75"/>
      <c r="TT48" s="75"/>
      <c r="TU48" s="75"/>
      <c r="TV48" s="75"/>
      <c r="TW48" s="75"/>
      <c r="TX48" s="75"/>
      <c r="TY48" s="75"/>
      <c r="TZ48" s="75"/>
      <c r="UA48" s="75"/>
      <c r="UB48" s="75"/>
      <c r="UC48" s="75"/>
      <c r="UD48" s="75"/>
      <c r="UE48" s="75"/>
      <c r="UF48" s="75"/>
      <c r="UG48" s="75"/>
      <c r="UH48" s="75"/>
      <c r="UI48" s="75"/>
      <c r="UJ48" s="75"/>
      <c r="UK48" s="75"/>
      <c r="UL48" s="75"/>
      <c r="UM48" s="75"/>
      <c r="UN48" s="75"/>
      <c r="UO48" s="75"/>
      <c r="UP48" s="75"/>
      <c r="UQ48" s="75"/>
      <c r="UR48" s="75"/>
      <c r="US48" s="75"/>
      <c r="UT48" s="75"/>
      <c r="UU48" s="75"/>
      <c r="UV48" s="75"/>
      <c r="UW48" s="75"/>
      <c r="UX48" s="75"/>
      <c r="UY48" s="75"/>
      <c r="UZ48" s="75"/>
      <c r="VA48" s="75"/>
      <c r="VB48" s="75"/>
      <c r="VC48" s="75"/>
      <c r="VD48" s="75"/>
      <c r="VE48" s="75"/>
      <c r="VF48" s="75"/>
      <c r="VG48" s="75"/>
      <c r="VH48" s="75"/>
      <c r="VI48" s="75"/>
      <c r="VJ48" s="75"/>
      <c r="VK48" s="75"/>
      <c r="VL48" s="75"/>
      <c r="VM48" s="75"/>
      <c r="VN48" s="75"/>
      <c r="VO48" s="75"/>
      <c r="VP48" s="75"/>
      <c r="VQ48" s="75"/>
      <c r="VR48" s="75"/>
      <c r="VS48" s="75"/>
      <c r="VT48" s="75"/>
      <c r="VU48" s="75"/>
      <c r="VV48" s="75"/>
      <c r="VW48" s="75"/>
      <c r="VX48" s="75"/>
      <c r="VY48" s="75"/>
      <c r="VZ48" s="75"/>
      <c r="WA48" s="75"/>
      <c r="WB48" s="75"/>
      <c r="WC48" s="75"/>
      <c r="WD48" s="75"/>
      <c r="WE48" s="75"/>
      <c r="WF48" s="75"/>
      <c r="WG48" s="75"/>
      <c r="WH48" s="75"/>
      <c r="WI48" s="75"/>
      <c r="WJ48" s="75"/>
      <c r="WK48" s="75"/>
      <c r="WL48" s="75"/>
      <c r="WM48" s="75"/>
      <c r="WN48" s="75"/>
      <c r="WO48" s="75"/>
      <c r="WP48" s="75"/>
      <c r="WQ48" s="75"/>
      <c r="WR48" s="75"/>
      <c r="WS48" s="75"/>
      <c r="WT48" s="75"/>
      <c r="WU48" s="75"/>
      <c r="WV48" s="75"/>
      <c r="WW48" s="75"/>
      <c r="WX48" s="75"/>
      <c r="WY48" s="75"/>
      <c r="WZ48" s="75"/>
      <c r="XA48" s="75"/>
      <c r="XB48" s="75"/>
      <c r="XC48" s="75"/>
      <c r="XD48" s="75"/>
      <c r="XE48" s="75"/>
      <c r="XF48" s="75"/>
      <c r="XG48" s="75"/>
      <c r="XH48" s="75"/>
      <c r="XI48" s="75"/>
      <c r="XJ48" s="75"/>
      <c r="XK48" s="75"/>
      <c r="XL48" s="75"/>
      <c r="XM48" s="75"/>
      <c r="XN48" s="75"/>
      <c r="XO48" s="75"/>
      <c r="XP48" s="75"/>
      <c r="XQ48" s="75"/>
      <c r="XR48" s="75"/>
      <c r="XS48" s="75"/>
      <c r="XT48" s="75"/>
      <c r="XU48" s="75"/>
      <c r="XV48" s="75"/>
      <c r="XW48" s="75"/>
      <c r="XX48" s="75"/>
      <c r="XY48" s="75"/>
      <c r="XZ48" s="75"/>
      <c r="YA48" s="75"/>
      <c r="YB48" s="75"/>
      <c r="YC48" s="75"/>
      <c r="YD48" s="75"/>
      <c r="YE48" s="75"/>
      <c r="YF48" s="75"/>
      <c r="YG48" s="75"/>
      <c r="YH48" s="75"/>
      <c r="YI48" s="75"/>
      <c r="YJ48" s="75"/>
      <c r="YK48" s="75"/>
      <c r="YL48" s="75"/>
      <c r="YM48" s="75"/>
      <c r="YN48" s="75"/>
      <c r="YO48" s="75"/>
      <c r="YP48" s="75"/>
      <c r="YQ48" s="75"/>
      <c r="YR48" s="75"/>
      <c r="YS48" s="75"/>
      <c r="YT48" s="75"/>
      <c r="YU48" s="75"/>
      <c r="YV48" s="75"/>
      <c r="YW48" s="75"/>
      <c r="YX48" s="75"/>
      <c r="YY48" s="75"/>
      <c r="YZ48" s="75"/>
      <c r="ZA48" s="75"/>
      <c r="ZB48" s="75"/>
      <c r="ZC48" s="75"/>
      <c r="ZD48" s="75"/>
      <c r="ZE48" s="75"/>
      <c r="ZF48" s="75"/>
      <c r="ZG48" s="75"/>
      <c r="ZH48" s="75"/>
      <c r="ZI48" s="75"/>
      <c r="ZJ48" s="75"/>
      <c r="ZK48" s="75"/>
      <c r="ZL48" s="75"/>
      <c r="ZM48" s="75"/>
      <c r="ZN48" s="75"/>
      <c r="ZO48" s="75"/>
      <c r="ZP48" s="75"/>
      <c r="ZQ48" s="75"/>
      <c r="ZR48" s="75"/>
      <c r="ZS48" s="75"/>
      <c r="ZT48" s="75"/>
      <c r="ZU48" s="75"/>
      <c r="ZV48" s="75"/>
      <c r="ZW48" s="75"/>
      <c r="ZX48" s="75"/>
      <c r="ZY48" s="75"/>
      <c r="ZZ48" s="75"/>
      <c r="AAA48" s="75"/>
      <c r="AAB48" s="75"/>
      <c r="AAC48" s="75"/>
      <c r="AAD48" s="75"/>
      <c r="AAE48" s="75"/>
      <c r="AAF48" s="75"/>
      <c r="AAG48" s="75"/>
      <c r="AAH48" s="75"/>
      <c r="AAI48" s="75"/>
      <c r="AAJ48" s="75"/>
      <c r="AAK48" s="75"/>
      <c r="AAL48" s="75"/>
      <c r="AAM48" s="75"/>
      <c r="AAN48" s="75"/>
      <c r="AAO48" s="75"/>
      <c r="AAP48" s="75"/>
      <c r="AAQ48" s="75"/>
      <c r="AAR48" s="75"/>
      <c r="AAS48" s="75"/>
      <c r="AAT48" s="75"/>
      <c r="AAU48" s="75"/>
      <c r="AAV48" s="75"/>
      <c r="AAW48" s="75"/>
      <c r="AAX48" s="75"/>
      <c r="AAY48" s="75"/>
      <c r="AAZ48" s="75"/>
      <c r="ABA48" s="75"/>
      <c r="ABB48" s="75"/>
      <c r="ABC48" s="75"/>
      <c r="ABD48" s="75"/>
      <c r="ABE48" s="75"/>
      <c r="ABF48" s="75"/>
      <c r="ABG48" s="75"/>
      <c r="ABH48" s="75"/>
      <c r="ABI48" s="75"/>
      <c r="ABJ48" s="75"/>
      <c r="ABK48" s="75"/>
      <c r="ABL48" s="75"/>
      <c r="ABM48" s="75"/>
      <c r="ABN48" s="75"/>
      <c r="ABO48" s="75"/>
      <c r="ABP48" s="75"/>
      <c r="ABQ48" s="75"/>
      <c r="ABR48" s="75"/>
      <c r="ABS48" s="75"/>
      <c r="ABT48" s="75"/>
      <c r="ABU48" s="75"/>
      <c r="ABV48" s="75"/>
      <c r="ABW48" s="75"/>
      <c r="ABX48" s="75"/>
      <c r="ABY48" s="75"/>
      <c r="ABZ48" s="75"/>
      <c r="ACA48" s="75"/>
      <c r="ACB48" s="75"/>
      <c r="ACC48" s="75"/>
      <c r="ACD48" s="75"/>
      <c r="ACE48" s="75"/>
      <c r="ACF48" s="75"/>
      <c r="ACG48" s="75"/>
      <c r="ACH48" s="75"/>
      <c r="ACI48" s="75"/>
      <c r="ACJ48" s="75"/>
      <c r="ACK48" s="75"/>
      <c r="ACL48" s="75"/>
      <c r="ACM48" s="75"/>
      <c r="ACN48" s="75"/>
      <c r="ACO48" s="75"/>
      <c r="ACP48" s="75"/>
      <c r="ACQ48" s="75"/>
      <c r="ACR48" s="75"/>
      <c r="ACS48" s="75"/>
      <c r="ACT48" s="75"/>
      <c r="ACU48" s="75"/>
      <c r="ACV48" s="75"/>
      <c r="ACW48" s="75"/>
      <c r="ACX48" s="75"/>
      <c r="ACY48" s="75"/>
      <c r="ACZ48" s="75"/>
      <c r="ADA48" s="75"/>
      <c r="ADB48" s="75"/>
      <c r="ADC48" s="75"/>
      <c r="ADD48" s="75"/>
      <c r="ADE48" s="75"/>
      <c r="ADF48" s="75"/>
      <c r="ADG48" s="75"/>
      <c r="ADH48" s="75"/>
      <c r="ADI48" s="75"/>
      <c r="ADJ48" s="75"/>
      <c r="ADK48" s="75"/>
      <c r="ADL48" s="75"/>
      <c r="ADM48" s="75"/>
      <c r="ADN48" s="75"/>
      <c r="ADO48" s="75"/>
      <c r="ADP48" s="75"/>
      <c r="ADQ48" s="75"/>
      <c r="ADR48" s="75"/>
      <c r="ADS48" s="75"/>
      <c r="ADT48" s="75"/>
      <c r="ADU48" s="75"/>
      <c r="ADV48" s="75"/>
      <c r="ADW48" s="75"/>
      <c r="ADX48" s="75"/>
      <c r="ADY48" s="75"/>
      <c r="ADZ48" s="75"/>
      <c r="AEA48" s="75"/>
      <c r="AEB48" s="75"/>
      <c r="AEC48" s="75"/>
      <c r="AED48" s="75"/>
      <c r="AEE48" s="75"/>
      <c r="AEF48" s="75"/>
      <c r="AEG48" s="75"/>
      <c r="AEH48" s="75"/>
      <c r="AEI48" s="75"/>
      <c r="AEJ48" s="75"/>
      <c r="AEK48" s="75"/>
      <c r="AEL48" s="75"/>
      <c r="AEM48" s="75"/>
      <c r="AEN48" s="75"/>
      <c r="AEO48" s="75"/>
      <c r="AEP48" s="75"/>
      <c r="AEQ48" s="75"/>
      <c r="AER48" s="75"/>
      <c r="AES48" s="75"/>
      <c r="AET48" s="75"/>
      <c r="AEU48" s="75"/>
      <c r="AEV48" s="75"/>
      <c r="AEW48" s="75"/>
      <c r="AEX48" s="75"/>
      <c r="AEY48" s="75"/>
      <c r="AEZ48" s="75"/>
      <c r="AFA48" s="75"/>
      <c r="AFB48" s="75"/>
      <c r="AFC48" s="75"/>
      <c r="AFD48" s="75"/>
      <c r="AFE48" s="75"/>
      <c r="AFF48" s="75"/>
      <c r="AFG48" s="75"/>
      <c r="AFH48" s="75"/>
      <c r="AFI48" s="75"/>
      <c r="AFJ48" s="75"/>
      <c r="AFK48" s="75"/>
      <c r="AFL48" s="75"/>
      <c r="AFM48" s="75"/>
      <c r="AFN48" s="75"/>
      <c r="AFO48" s="75"/>
      <c r="AFP48" s="75"/>
      <c r="AFQ48" s="75"/>
      <c r="AFR48" s="75"/>
      <c r="AFS48" s="75"/>
      <c r="AFT48" s="75"/>
      <c r="AFU48" s="75"/>
      <c r="AFV48" s="75"/>
      <c r="AFW48" s="75"/>
      <c r="AFX48" s="75"/>
      <c r="AFY48" s="75"/>
      <c r="AFZ48" s="75"/>
      <c r="AGA48" s="75"/>
      <c r="AGB48" s="75"/>
      <c r="AGC48" s="75"/>
      <c r="AGD48" s="75"/>
      <c r="AGE48" s="75"/>
      <c r="AGF48" s="75"/>
      <c r="AGG48" s="75"/>
      <c r="AGH48" s="75"/>
      <c r="AGI48" s="75"/>
      <c r="AGJ48" s="75"/>
      <c r="AGK48" s="75"/>
      <c r="AGL48" s="75"/>
      <c r="AGM48" s="75"/>
      <c r="AGN48" s="75"/>
      <c r="AGO48" s="75"/>
      <c r="AGP48" s="75"/>
      <c r="AGQ48" s="75"/>
      <c r="AGR48" s="75"/>
      <c r="AGS48" s="75"/>
      <c r="AGT48" s="75"/>
      <c r="AGU48" s="75"/>
      <c r="AGV48" s="75"/>
      <c r="AGW48" s="75"/>
      <c r="AGX48" s="75"/>
      <c r="AGY48" s="75"/>
      <c r="AGZ48" s="75"/>
      <c r="AHA48" s="75"/>
      <c r="AHB48" s="75"/>
      <c r="AHC48" s="75"/>
      <c r="AHD48" s="75"/>
      <c r="AHE48" s="75"/>
      <c r="AHF48" s="75"/>
      <c r="AHG48" s="75"/>
      <c r="AHH48" s="75"/>
      <c r="AHI48" s="75"/>
      <c r="AHJ48" s="75"/>
      <c r="AHK48" s="75"/>
      <c r="AHL48" s="75"/>
      <c r="AHM48" s="75"/>
      <c r="AHN48" s="75"/>
      <c r="AHO48" s="75"/>
      <c r="AHP48" s="75"/>
      <c r="AHQ48" s="75"/>
      <c r="AHR48" s="75"/>
      <c r="AHS48" s="75"/>
      <c r="AHT48" s="75"/>
      <c r="AHU48" s="75"/>
      <c r="AHV48" s="75"/>
      <c r="AHW48" s="75"/>
      <c r="AHX48" s="75"/>
      <c r="AHY48" s="75"/>
      <c r="AHZ48" s="75"/>
      <c r="AIA48" s="75"/>
      <c r="AIB48" s="75"/>
      <c r="AIC48" s="75"/>
      <c r="AID48" s="75"/>
      <c r="AIE48" s="75"/>
      <c r="AIF48" s="75"/>
      <c r="AIG48" s="75"/>
      <c r="AIH48" s="75"/>
      <c r="AII48" s="75"/>
      <c r="AIJ48" s="75"/>
      <c r="AIK48" s="75"/>
      <c r="AIL48" s="75"/>
      <c r="AIM48" s="75"/>
      <c r="AIN48" s="75"/>
      <c r="AIO48" s="75"/>
      <c r="AIP48" s="75"/>
      <c r="AIQ48" s="75"/>
      <c r="AIR48" s="75"/>
      <c r="AIS48" s="75"/>
      <c r="AIT48" s="75"/>
      <c r="AIU48" s="75"/>
      <c r="AIV48" s="75"/>
      <c r="AIW48" s="75"/>
      <c r="AIX48" s="75"/>
      <c r="AIY48" s="75"/>
      <c r="AIZ48" s="75"/>
      <c r="AJA48" s="75"/>
      <c r="AJB48" s="75"/>
      <c r="AJC48" s="75"/>
      <c r="AJD48" s="75"/>
      <c r="AJE48" s="75"/>
      <c r="AJF48" s="75"/>
      <c r="AJG48" s="75"/>
      <c r="AJH48" s="75"/>
      <c r="AJI48" s="75"/>
      <c r="AJJ48" s="75"/>
      <c r="AJK48" s="75"/>
      <c r="AJL48" s="75"/>
      <c r="AJM48" s="75"/>
      <c r="AJN48" s="75"/>
      <c r="AJO48" s="75"/>
      <c r="AJP48" s="75"/>
      <c r="AJQ48" s="75"/>
      <c r="AJR48" s="75"/>
      <c r="AJS48" s="75"/>
      <c r="AJT48" s="75"/>
      <c r="AJU48" s="75"/>
      <c r="AJV48" s="75"/>
      <c r="AJW48" s="75"/>
      <c r="AJX48" s="75"/>
      <c r="AJY48" s="75"/>
      <c r="AJZ48" s="75"/>
      <c r="AKA48" s="75"/>
      <c r="AKB48" s="75"/>
      <c r="AKC48" s="75"/>
      <c r="AKD48" s="75"/>
      <c r="AKE48" s="75"/>
      <c r="AKF48" s="75"/>
      <c r="AKG48" s="75"/>
      <c r="AKH48" s="75"/>
      <c r="AKI48" s="75"/>
      <c r="AKJ48" s="75"/>
      <c r="AKK48" s="75"/>
      <c r="AKL48" s="75"/>
      <c r="AKM48" s="75"/>
      <c r="AKN48" s="75"/>
      <c r="AKO48" s="75"/>
      <c r="AKP48" s="75"/>
      <c r="AKQ48" s="75"/>
      <c r="AKR48" s="75"/>
      <c r="AKS48" s="75"/>
      <c r="AKT48" s="75"/>
      <c r="AKU48" s="75"/>
      <c r="AKV48" s="75"/>
      <c r="AKW48" s="75"/>
      <c r="AKX48" s="75"/>
      <c r="AKY48" s="75"/>
      <c r="AKZ48" s="75"/>
      <c r="ALA48" s="75"/>
      <c r="ALB48" s="75"/>
      <c r="ALC48" s="75"/>
      <c r="ALD48" s="75"/>
      <c r="ALE48" s="75"/>
      <c r="ALF48" s="75"/>
      <c r="ALG48" s="75"/>
      <c r="ALH48" s="75"/>
      <c r="ALI48" s="75"/>
      <c r="ALJ48" s="75"/>
      <c r="ALK48" s="75"/>
      <c r="ALL48" s="75"/>
      <c r="ALM48" s="75"/>
      <c r="ALN48" s="75"/>
      <c r="ALO48" s="75"/>
      <c r="ALP48" s="75"/>
      <c r="ALQ48" s="75"/>
      <c r="ALR48" s="75"/>
      <c r="ALS48" s="75"/>
      <c r="ALT48" s="75"/>
      <c r="ALU48" s="75"/>
      <c r="ALV48" s="75"/>
      <c r="ALW48" s="75"/>
      <c r="ALX48" s="75"/>
      <c r="ALY48" s="75"/>
      <c r="ALZ48" s="75"/>
      <c r="AMA48" s="75"/>
      <c r="AMB48" s="75"/>
      <c r="AMC48" s="75"/>
      <c r="AMD48" s="75"/>
      <c r="AME48" s="75"/>
      <c r="AMF48" s="75"/>
      <c r="AMG48" s="75"/>
      <c r="AMH48" s="75"/>
      <c r="AMI48" s="75"/>
      <c r="AMJ48" s="75"/>
    </row>
    <row r="49" spans="1:12" s="43" customFormat="1" ht="14.25" customHeight="1" x14ac:dyDescent="0.2">
      <c r="A49" s="1"/>
      <c r="B49" s="2"/>
      <c r="C49" s="2"/>
      <c r="D49" s="1"/>
      <c r="E49" s="1"/>
      <c r="F49" s="1"/>
      <c r="G49" s="1"/>
      <c r="H49" s="1"/>
      <c r="I49" s="1"/>
      <c r="J49" s="3"/>
      <c r="K49" s="1"/>
      <c r="L49" s="1"/>
    </row>
    <row r="57" spans="1:12" ht="9.75" customHeight="1" x14ac:dyDescent="0.2"/>
  </sheetData>
  <mergeCells count="44">
    <mergeCell ref="A31:D31"/>
    <mergeCell ref="G31:L31"/>
    <mergeCell ref="A41:D41"/>
    <mergeCell ref="K48:L48"/>
    <mergeCell ref="A42:E42"/>
    <mergeCell ref="F42:L42"/>
    <mergeCell ref="A46:E46"/>
    <mergeCell ref="F46:L46"/>
    <mergeCell ref="A47:E47"/>
    <mergeCell ref="F47:L47"/>
    <mergeCell ref="A48:D48"/>
    <mergeCell ref="E48:G48"/>
    <mergeCell ref="H48:J48"/>
    <mergeCell ref="E41:G41"/>
    <mergeCell ref="H41:J41"/>
    <mergeCell ref="K41:L41"/>
    <mergeCell ref="A11:L11"/>
    <mergeCell ref="A12:L12"/>
    <mergeCell ref="A13:D13"/>
    <mergeCell ref="A14:D14"/>
    <mergeCell ref="A15:G15"/>
    <mergeCell ref="H15:L15"/>
    <mergeCell ref="J21:J22"/>
    <mergeCell ref="A21:A22"/>
    <mergeCell ref="B21:B22"/>
    <mergeCell ref="C21:C22"/>
    <mergeCell ref="D21:D22"/>
    <mergeCell ref="E21:E22"/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32:B1048576 B1 B6:B7 B9:B11 B16:B22">
    <cfRule type="duplicateValues" dxfId="1" priority="2"/>
  </conditionalFormatting>
  <conditionalFormatting sqref="G38:G39 G32:G36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2023-12-07T06:53:48Z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