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1000 С ХОДУ\"/>
    </mc:Choice>
  </mc:AlternateContent>
  <bookViews>
    <workbookView xWindow="0" yWindow="0" windowWidth="24000" windowHeight="9105"/>
  </bookViews>
  <sheets>
    <sheet name="ю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H52" i="1"/>
  <c r="H51" i="1"/>
  <c r="H50" i="1"/>
  <c r="M48" i="1"/>
  <c r="M47" i="1"/>
  <c r="M46" i="1"/>
</calcChain>
</file>

<file path=xl/sharedStrings.xml><?xml version="1.0" encoding="utf-8"?>
<sst xmlns="http://schemas.openxmlformats.org/spreadsheetml/2006/main" count="159" uniqueCount="114">
  <si>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</si>
  <si>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</si>
  <si>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</si>
  <si>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</si>
  <si>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</si>
  <si>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</si>
  <si>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</si>
  <si>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</si>
  <si>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</si>
  <si>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ходу 1000 м</t>
  </si>
  <si>
    <t>ЮНОШИ 15-16 ЛЕТ</t>
  </si>
  <si>
    <r>
      <rPr>
        <b/>
        <sz val="11"/>
        <rFont val="Calibri"/>
        <charset val="204"/>
        <scheme val="minor"/>
      </rPr>
      <t xml:space="preserve"> МЕСТО ПРОВЕДЕНИЯ:</t>
    </r>
    <r>
      <rPr>
        <sz val="11"/>
        <rFont val="Calibri"/>
        <charset val="204"/>
        <scheme val="minor"/>
      </rPr>
      <t xml:space="preserve"> г. ВОРОНЕЖ, СК Велотрек</t>
    </r>
  </si>
  <si>
    <r>
      <rPr>
        <b/>
        <sz val="11"/>
        <rFont val="Calibri"/>
        <charset val="204"/>
        <scheme val="minor"/>
      </rPr>
      <t>НАЧАЛО ГОНКИ:</t>
    </r>
    <r>
      <rPr>
        <sz val="11"/>
        <rFont val="Calibri"/>
        <charset val="204"/>
        <scheme val="minor"/>
      </rPr>
      <t xml:space="preserve"> 12ч 00м </t>
    </r>
  </si>
  <si>
    <t xml:space="preserve">Номер-код ВРВС </t>
  </si>
  <si>
    <t>0080291811Н</t>
  </si>
  <si>
    <r>
      <rPr>
        <b/>
        <sz val="11"/>
        <rFont val="Calibri"/>
        <charset val="204"/>
        <scheme val="minor"/>
      </rPr>
      <t xml:space="preserve"> ДАТА ПРОВЕДЕНИЯ: 18</t>
    </r>
    <r>
      <rPr>
        <sz val="11"/>
        <rFont val="Calibri"/>
        <charset val="204"/>
        <scheme val="minor"/>
      </rPr>
      <t xml:space="preserve"> июля 2025г.</t>
    </r>
  </si>
  <si>
    <r>
      <rPr>
        <b/>
        <sz val="11"/>
        <rFont val="Calibri"/>
        <charset val="204"/>
        <scheme val="minor"/>
      </rPr>
      <t>ОКОНЧАНИЕ ГОНКИ:</t>
    </r>
    <r>
      <rPr>
        <sz val="11"/>
        <rFont val="Calibri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</si>
  <si>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</si>
  <si>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</si>
  <si>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</si>
  <si>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</si>
  <si>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</si>
  <si>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</si>
  <si>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</si>
  <si>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</si>
  <si>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</si>
  <si>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</si>
  <si>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</si>
  <si>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</si>
  <si>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</si>
  <si>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</si>
  <si>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1000 м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</si>
  <si>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</si>
  <si>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</si>
  <si>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</si>
  <si>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</si>
  <si>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</si>
  <si>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</si>
  <si>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</si>
  <si>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</si>
  <si>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</si>
  <si>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</si>
  <si>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</si>
  <si>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</si>
  <si>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</si>
  <si>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</si>
  <si>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</si>
  <si>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500 м </t>
  </si>
  <si>
    <t>101 515 313 60</t>
  </si>
  <si>
    <t>РЕШЕТНИКОВ Тимофей Сергеевич</t>
  </si>
  <si>
    <t>2 СР</t>
  </si>
  <si>
    <t>Московская область</t>
  </si>
  <si>
    <t>КМС</t>
  </si>
  <si>
    <t>101 441 409 70</t>
  </si>
  <si>
    <t>СЕМАШКО Руслан Романович</t>
  </si>
  <si>
    <t>1 СР</t>
  </si>
  <si>
    <t>Ярославская область</t>
  </si>
  <si>
    <t>101 410 128 23</t>
  </si>
  <si>
    <t>КУЛИКОВ Владислав Александрович</t>
  </si>
  <si>
    <t>Липецкая оласть</t>
  </si>
  <si>
    <t>101 630 907 30</t>
  </si>
  <si>
    <t xml:space="preserve">ИГНАТУЩЕНКО Дмитрий Денисович        </t>
  </si>
  <si>
    <t>Воронежская область</t>
  </si>
  <si>
    <t>101 538 156 11</t>
  </si>
  <si>
    <t>БРОВЧЕНКО Валерий Алексеевич</t>
  </si>
  <si>
    <t>3 СР</t>
  </si>
  <si>
    <t>101 527 938 75</t>
  </si>
  <si>
    <t>ТУРЫГИН Глеб Владиславович</t>
  </si>
  <si>
    <t>101 655 395 74</t>
  </si>
  <si>
    <t>ПРОНИН Дмитрий Сергеевич</t>
  </si>
  <si>
    <t>101 637 061 73</t>
  </si>
  <si>
    <t>ПАРАМОНОВ Денис Викторович</t>
  </si>
  <si>
    <t>101 493 010 67</t>
  </si>
  <si>
    <t>КИСЕЛЕВ Дмитрий Сергеевич</t>
  </si>
  <si>
    <t>101 533 704 21</t>
  </si>
  <si>
    <t>ЮРЬЕВ Артем Юрьевич</t>
  </si>
  <si>
    <t>101 548 126 87</t>
  </si>
  <si>
    <t xml:space="preserve">АСТАФУРОВ Иван Владиславович              </t>
  </si>
  <si>
    <t>101 611 943 78</t>
  </si>
  <si>
    <t>КУЧЕРЕНКО Даниил Евгеньевич</t>
  </si>
  <si>
    <t>1 сп.юн.р.</t>
  </si>
  <si>
    <t>101 419 098 69</t>
  </si>
  <si>
    <t>ЗУБЕЦ Вадим Алексеевич</t>
  </si>
  <si>
    <t>101 611 919 54</t>
  </si>
  <si>
    <t>ПСАРЁВ Егор Романович</t>
  </si>
  <si>
    <t>101 53 9074 56</t>
  </si>
  <si>
    <t>АФАНАСЬЕВ Пётр Андреевич</t>
  </si>
  <si>
    <t>101 548 293 60</t>
  </si>
  <si>
    <t xml:space="preserve">ДОБРОСОЦКИЙ Богдан Святославович       </t>
  </si>
  <si>
    <t>101 424 017 41</t>
  </si>
  <si>
    <t>ШИШКИН Савва Андреевич</t>
  </si>
  <si>
    <t>101 653 445 73</t>
  </si>
  <si>
    <t>ЕРЁМЕНКО Андрей Александрович</t>
  </si>
  <si>
    <t>101 653 513 35</t>
  </si>
  <si>
    <t>ВИСТИН Андрей Романович</t>
  </si>
  <si>
    <t>НС</t>
  </si>
  <si>
    <t>101 529 065 38</t>
  </si>
  <si>
    <t>КНЯЗЕВ Артем Алексеевич</t>
  </si>
  <si>
    <t>101 452 018 09</t>
  </si>
  <si>
    <t>ШАЛАГИН Олег Владимирович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</si>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</sst>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mm:ss.000"/>
    <numFmt numFmtId="166" formatCode="0.000"/>
    <numFmt numFmtId="167" formatCode="#\ ##0"/>
  </numFmts>
  <fonts count="19">
    <font>
      <sz val="11"/>
      <color theme="1"/>
      <name val="Calibri"/>
      <charset val="204"/>
      <scheme val="minor"/>
    </font>
    <font>
      <sz val="14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b/>
      <sz val="16"/>
      <name val="Calibri"/>
      <charset val="204"/>
      <scheme val="minor"/>
    </font>
    <font>
      <sz val="10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0"/>
      <name val="Calibri"/>
      <charset val="204"/>
      <scheme val="minor"/>
    </font>
    <font>
      <b/>
      <sz val="8"/>
      <name val="Calibri"/>
      <charset val="204"/>
      <scheme val="minor"/>
    </font>
    <font>
      <b/>
      <sz val="9"/>
      <name val="Calibri"/>
      <charset val="204"/>
      <scheme val="minor"/>
    </font>
    <font>
      <sz val="12"/>
      <color theme="1"/>
      <name val="Times New Roman"/>
      <charset val="204"/>
    </font>
    <font>
      <sz val="9"/>
      <name val="Calibri"/>
      <charset val="204"/>
      <scheme val="minor"/>
    </font>
    <font>
      <b/>
      <sz val="12"/>
      <name val="Calibri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charset val="204"/>
      <scheme val="minor"/>
    </font>
    <font>
      <sz val="10"/>
      <name val="Calibri"/>
      <charset val="204"/>
    </font>
    <font>
      <sz val="11"/>
      <color rgb="FFFF0000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43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49" fontId="9" fillId="0" borderId="13" xfId="0" applyNumberFormat="1" applyFont="1" applyBorder="1" applyAlignment="1">
      <alignment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right"/>
    </xf>
    <xf numFmtId="0" fontId="7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8" fillId="0" borderId="18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164" fontId="12" fillId="0" borderId="35" xfId="0" applyNumberFormat="1" applyFont="1" applyBorder="1" applyAlignment="1">
      <alignment horizontal="center" vertical="center"/>
    </xf>
    <xf numFmtId="165" fontId="13" fillId="0" borderId="35" xfId="0" applyNumberFormat="1" applyFont="1" applyBorder="1" applyAlignment="1">
      <alignment horizontal="center" vertical="center"/>
    </xf>
    <xf numFmtId="165" fontId="14" fillId="0" borderId="35" xfId="0" applyNumberFormat="1" applyFont="1" applyBorder="1" applyAlignment="1">
      <alignment horizontal="center" vertical="center"/>
    </xf>
    <xf numFmtId="165" fontId="13" fillId="0" borderId="35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164" fontId="12" fillId="0" borderId="35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165" fontId="8" fillId="0" borderId="35" xfId="0" applyNumberFormat="1" applyFont="1" applyBorder="1" applyAlignment="1">
      <alignment horizontal="center" vertical="center"/>
    </xf>
    <xf numFmtId="165" fontId="8" fillId="0" borderId="35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166" fontId="16" fillId="0" borderId="35" xfId="0" applyNumberFormat="1" applyFont="1" applyBorder="1" applyAlignment="1">
      <alignment horizontal="center" vertical="center"/>
    </xf>
    <xf numFmtId="166" fontId="8" fillId="0" borderId="35" xfId="0" applyNumberFormat="1" applyFont="1" applyBorder="1" applyAlignment="1">
      <alignment horizontal="center"/>
    </xf>
    <xf numFmtId="0" fontId="7" fillId="2" borderId="1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49" fontId="13" fillId="0" borderId="0" xfId="0" applyNumberFormat="1" applyFont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</xdr:row>
      <xdr:rowOff>9525</xdr:rowOff>
    </xdr:from>
    <xdr:to>
      <xdr:col>12</xdr:col>
      <xdr:colOff>0</xdr:colOff>
      <xdr:row>5</xdr:row>
      <xdr:rowOff>19051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459C978B-79F0-4D5C-A9D5-DB7F6619B5F6}"/>
            </a:ext>
          </a:extLst>
        </xdr:cNvPr>
        <xdr:cNvGrpSpPr/>
      </xdr:nvGrpSpPr>
      <xdr:grpSpPr>
        <a:xfrm>
          <a:off x="552450" y="247650"/>
          <a:ext cx="12630150" cy="962026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811870A1-0ADD-4B47-A09C-7D64C60C37CA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A4A6A211-24F2-4198-899A-EDE34E7F9265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48E7C463-E161-4983-95EC-09CD795620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83619B2C-DA24-4EC5-8DB2-7EBDEF3ABA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25" workbookViewId="0">
      <selection activeCell="G35" sqref="G35"/>
    </sheetView>
  </sheetViews>
  <sheetFormatPr defaultColWidth="9" defaultRowHeight="15"/>
  <cols>
    <col min="3" max="3" width="17.28515625" customWidth="1"/>
    <col min="4" max="4" width="42" customWidth="1"/>
    <col min="5" max="5" width="12.42578125" customWidth="1"/>
    <col min="6" max="6" width="12" customWidth="1"/>
    <col min="7" max="7" width="36" customWidth="1"/>
    <col min="8" max="8" width="11.140625" customWidth="1"/>
    <col min="9" max="9" width="10.7109375" customWidth="1"/>
    <col min="10" max="10" width="10" customWidth="1"/>
    <col min="11" max="11" width="12.7109375" customWidth="1"/>
    <col min="12" max="12" width="15.42578125" customWidth="1"/>
    <col min="13" max="13" width="17.28515625" customWidth="1"/>
  </cols>
  <sheetData>
    <row r="1" spans="1:13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1.75" thickBot="1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9.5" thickTop="1">
      <c r="A9" s="4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8.75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</row>
    <row r="11" spans="1:13" ht="18.75">
      <c r="A11" s="7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</row>
    <row r="12" spans="1:13" ht="21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3"/>
    </row>
    <row r="13" spans="1:13">
      <c r="A13" s="14" t="s">
        <v>11</v>
      </c>
      <c r="B13" s="15"/>
      <c r="C13" s="15"/>
      <c r="D13" s="16"/>
      <c r="E13" s="17"/>
      <c r="F13" s="17"/>
      <c r="G13" s="18" t="s">
        <v>12</v>
      </c>
      <c r="H13" s="17"/>
      <c r="I13" s="19"/>
      <c r="J13" s="19"/>
      <c r="K13" s="20"/>
      <c r="L13" s="21" t="s">
        <v>13</v>
      </c>
      <c r="M13" s="21" t="s">
        <v>14</v>
      </c>
    </row>
    <row r="14" spans="1:13">
      <c r="A14" s="22" t="s">
        <v>15</v>
      </c>
      <c r="B14" s="23"/>
      <c r="C14" s="23"/>
      <c r="D14" s="24"/>
      <c r="E14" s="24"/>
      <c r="F14" s="24"/>
      <c r="G14" s="25" t="s">
        <v>16</v>
      </c>
      <c r="H14" s="24"/>
      <c r="I14" s="26"/>
      <c r="J14" s="26"/>
      <c r="K14" s="26"/>
      <c r="L14" s="27" t="s">
        <v>17</v>
      </c>
      <c r="M14" s="28" t="s">
        <v>18</v>
      </c>
    </row>
    <row r="15" spans="1:13">
      <c r="A15" s="29" t="s">
        <v>19</v>
      </c>
      <c r="B15" s="30"/>
      <c r="C15" s="30"/>
      <c r="D15" s="30"/>
      <c r="E15" s="30"/>
      <c r="F15" s="30"/>
      <c r="G15" s="31"/>
      <c r="H15" s="32" t="s">
        <v>20</v>
      </c>
      <c r="I15" s="33"/>
      <c r="J15" s="33"/>
      <c r="K15" s="33"/>
      <c r="L15" s="33"/>
      <c r="M15" s="34"/>
    </row>
    <row r="16" spans="1:13">
      <c r="A16" s="35" t="s">
        <v>21</v>
      </c>
      <c r="B16" s="36"/>
      <c r="C16" s="36"/>
      <c r="D16" s="37"/>
      <c r="E16" s="38"/>
      <c r="F16" s="37"/>
      <c r="G16" s="39"/>
      <c r="H16" s="40" t="s">
        <v>22</v>
      </c>
      <c r="I16" s="41"/>
      <c r="J16" s="41"/>
      <c r="K16" s="41"/>
      <c r="L16" s="42"/>
      <c r="M16" s="43" t="s">
        <v>23</v>
      </c>
    </row>
    <row r="17" spans="1:13">
      <c r="A17" s="35" t="s">
        <v>24</v>
      </c>
      <c r="B17" s="36"/>
      <c r="C17" s="36"/>
      <c r="D17" s="41"/>
      <c r="E17" s="38"/>
      <c r="F17" s="37"/>
      <c r="G17" s="39" t="s">
        <v>25</v>
      </c>
      <c r="H17" s="40" t="s">
        <v>26</v>
      </c>
      <c r="I17" s="41"/>
      <c r="J17" s="41"/>
      <c r="K17" s="41"/>
      <c r="L17" s="42"/>
      <c r="M17" s="43" t="s">
        <v>27</v>
      </c>
    </row>
    <row r="18" spans="1:13">
      <c r="A18" s="35" t="s">
        <v>28</v>
      </c>
      <c r="B18" s="36"/>
      <c r="C18" s="36"/>
      <c r="D18" s="41"/>
      <c r="E18" s="38"/>
      <c r="F18" s="37"/>
      <c r="G18" s="44" t="s">
        <v>29</v>
      </c>
      <c r="H18" s="45" t="s">
        <v>30</v>
      </c>
      <c r="I18" s="41"/>
      <c r="J18" s="41"/>
      <c r="K18" s="41"/>
      <c r="L18" s="42"/>
      <c r="M18" s="46" t="s">
        <v>31</v>
      </c>
    </row>
    <row r="19" spans="1:13" ht="15.75" thickBot="1">
      <c r="A19" s="35" t="s">
        <v>32</v>
      </c>
      <c r="B19" s="47"/>
      <c r="C19" s="47"/>
      <c r="D19" s="48"/>
      <c r="E19" s="48"/>
      <c r="F19" s="48"/>
      <c r="G19" s="39" t="s">
        <v>33</v>
      </c>
      <c r="H19" s="45" t="s">
        <v>34</v>
      </c>
      <c r="I19" s="41"/>
      <c r="J19" s="41"/>
      <c r="K19" s="41"/>
      <c r="L19" s="42"/>
      <c r="M19" s="46"/>
    </row>
    <row r="20" spans="1:13" ht="16.5" thickTop="1" thickBot="1">
      <c r="A20" s="49"/>
      <c r="B20" s="50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2"/>
    </row>
    <row r="21" spans="1:13" ht="46.5" thickTop="1" thickBot="1">
      <c r="A21" s="53" t="s">
        <v>35</v>
      </c>
      <c r="B21" s="54" t="s">
        <v>36</v>
      </c>
      <c r="C21" s="55" t="s">
        <v>37</v>
      </c>
      <c r="D21" s="55" t="s">
        <v>38</v>
      </c>
      <c r="E21" s="55" t="s">
        <v>39</v>
      </c>
      <c r="F21" s="55" t="s">
        <v>40</v>
      </c>
      <c r="G21" s="55" t="s">
        <v>41</v>
      </c>
      <c r="H21" s="56" t="s">
        <v>42</v>
      </c>
      <c r="I21" s="54" t="s">
        <v>43</v>
      </c>
      <c r="J21" s="57"/>
      <c r="K21" s="54" t="s">
        <v>44</v>
      </c>
      <c r="L21" s="58" t="s">
        <v>45</v>
      </c>
      <c r="M21" s="59" t="s">
        <v>46</v>
      </c>
    </row>
    <row r="22" spans="1:13" ht="16.5" thickTop="1" thickBot="1">
      <c r="A22" s="60"/>
      <c r="B22" s="61"/>
      <c r="C22" s="61"/>
      <c r="D22" s="61"/>
      <c r="E22" s="61"/>
      <c r="F22" s="61"/>
      <c r="G22" s="61"/>
      <c r="H22" s="62" t="s">
        <v>47</v>
      </c>
      <c r="I22" s="63"/>
      <c r="J22" s="64"/>
      <c r="K22" s="61"/>
      <c r="L22" s="65"/>
      <c r="M22" s="66"/>
    </row>
    <row r="23" spans="1:13" ht="16.5" thickTop="1">
      <c r="A23" s="67">
        <v>1</v>
      </c>
      <c r="B23" s="67">
        <v>32</v>
      </c>
      <c r="C23" s="68" t="s">
        <v>48</v>
      </c>
      <c r="D23" s="69" t="s">
        <v>49</v>
      </c>
      <c r="E23" s="70">
        <v>40291</v>
      </c>
      <c r="F23" s="68" t="s">
        <v>50</v>
      </c>
      <c r="G23" s="68" t="s">
        <v>51</v>
      </c>
      <c r="H23" s="71">
        <v>3.8518518518518502E-4</v>
      </c>
      <c r="I23" s="72">
        <v>8.17951388888889E-4</v>
      </c>
      <c r="J23" s="73">
        <v>4.3276620370370398E-4</v>
      </c>
      <c r="K23" s="74">
        <v>50.940272530458003</v>
      </c>
      <c r="L23" s="75" t="s">
        <v>52</v>
      </c>
      <c r="M23" s="76"/>
    </row>
    <row r="24" spans="1:13" ht="15.75">
      <c r="A24" s="67">
        <v>2</v>
      </c>
      <c r="B24" s="67">
        <v>41</v>
      </c>
      <c r="C24" s="68" t="s">
        <v>53</v>
      </c>
      <c r="D24" s="69" t="s">
        <v>54</v>
      </c>
      <c r="E24" s="70">
        <v>39879</v>
      </c>
      <c r="F24" s="68" t="s">
        <v>55</v>
      </c>
      <c r="G24" s="68" t="s">
        <v>56</v>
      </c>
      <c r="H24" s="71">
        <v>4.2358796296296301E-4</v>
      </c>
      <c r="I24" s="72">
        <v>8.5078703703703705E-4</v>
      </c>
      <c r="J24" s="73">
        <v>4.2719907407407398E-4</v>
      </c>
      <c r="K24" s="74">
        <v>48.974261304892003</v>
      </c>
      <c r="L24" s="77"/>
      <c r="M24" s="78"/>
    </row>
    <row r="25" spans="1:13" ht="15.75">
      <c r="A25" s="67">
        <v>3</v>
      </c>
      <c r="B25" s="67">
        <v>88</v>
      </c>
      <c r="C25" s="68" t="s">
        <v>57</v>
      </c>
      <c r="D25" s="68" t="s">
        <v>58</v>
      </c>
      <c r="E25" s="70">
        <v>39860</v>
      </c>
      <c r="F25" s="68" t="s">
        <v>50</v>
      </c>
      <c r="G25" s="68" t="s">
        <v>59</v>
      </c>
      <c r="H25" s="71">
        <v>4.1481481481481502E-4</v>
      </c>
      <c r="I25" s="72">
        <v>8.7297453703703701E-4</v>
      </c>
      <c r="J25" s="73">
        <v>4.58159722222222E-4</v>
      </c>
      <c r="K25" s="74">
        <v>47.729532648326199</v>
      </c>
      <c r="L25" s="77"/>
      <c r="M25" s="78"/>
    </row>
    <row r="26" spans="1:13" ht="15.75">
      <c r="A26" s="67">
        <v>4</v>
      </c>
      <c r="B26" s="67">
        <v>27</v>
      </c>
      <c r="C26" s="68" t="s">
        <v>60</v>
      </c>
      <c r="D26" s="69" t="s">
        <v>61</v>
      </c>
      <c r="E26" s="79">
        <v>40803</v>
      </c>
      <c r="F26" s="69" t="s">
        <v>50</v>
      </c>
      <c r="G26" s="68" t="s">
        <v>62</v>
      </c>
      <c r="H26" s="71">
        <v>4.2337962962963E-4</v>
      </c>
      <c r="I26" s="72">
        <v>8.9844907407407397E-4</v>
      </c>
      <c r="J26" s="73">
        <v>4.7506944444444398E-4</v>
      </c>
      <c r="K26" s="74">
        <v>46.376214155051102</v>
      </c>
      <c r="L26" s="77"/>
      <c r="M26" s="78"/>
    </row>
    <row r="27" spans="1:13" ht="15.75">
      <c r="A27" s="67">
        <v>5</v>
      </c>
      <c r="B27" s="67">
        <v>33</v>
      </c>
      <c r="C27" s="68" t="s">
        <v>63</v>
      </c>
      <c r="D27" s="69" t="s">
        <v>64</v>
      </c>
      <c r="E27" s="70">
        <v>40627</v>
      </c>
      <c r="F27" s="68" t="s">
        <v>65</v>
      </c>
      <c r="G27" s="68" t="s">
        <v>51</v>
      </c>
      <c r="H27" s="71">
        <v>4.2569444444444398E-4</v>
      </c>
      <c r="I27" s="72">
        <v>9.0119212962962896E-4</v>
      </c>
      <c r="J27" s="73">
        <v>4.7549768518518498E-4</v>
      </c>
      <c r="K27" s="74">
        <v>46.235053876680801</v>
      </c>
      <c r="L27" s="77"/>
      <c r="M27" s="78"/>
    </row>
    <row r="28" spans="1:13" ht="15.75">
      <c r="A28" s="67">
        <v>6</v>
      </c>
      <c r="B28" s="67">
        <v>23</v>
      </c>
      <c r="C28" s="68" t="s">
        <v>66</v>
      </c>
      <c r="D28" s="69" t="s">
        <v>67</v>
      </c>
      <c r="E28" s="70">
        <v>40396</v>
      </c>
      <c r="F28" s="68" t="s">
        <v>55</v>
      </c>
      <c r="G28" s="68" t="s">
        <v>62</v>
      </c>
      <c r="H28" s="71">
        <v>4.3002314814814802E-4</v>
      </c>
      <c r="I28" s="72">
        <v>9.0770833333333296E-4</v>
      </c>
      <c r="J28" s="73">
        <v>4.7768518518518499E-4</v>
      </c>
      <c r="K28" s="74">
        <v>45.903144365388997</v>
      </c>
      <c r="L28" s="77"/>
      <c r="M28" s="78"/>
    </row>
    <row r="29" spans="1:13" ht="15.75">
      <c r="A29" s="67">
        <v>7</v>
      </c>
      <c r="B29" s="67">
        <v>91</v>
      </c>
      <c r="C29" s="68" t="s">
        <v>68</v>
      </c>
      <c r="D29" s="68" t="s">
        <v>69</v>
      </c>
      <c r="E29" s="70">
        <v>41012</v>
      </c>
      <c r="F29" s="68" t="s">
        <v>65</v>
      </c>
      <c r="G29" s="68" t="s">
        <v>62</v>
      </c>
      <c r="H29" s="71">
        <v>4.6006944444444399E-4</v>
      </c>
      <c r="I29" s="72">
        <v>9.2194444444444398E-4</v>
      </c>
      <c r="J29" s="73">
        <v>4.6187499999999999E-4</v>
      </c>
      <c r="K29" s="74">
        <v>45.194335643266001</v>
      </c>
      <c r="L29" s="77"/>
      <c r="M29" s="78"/>
    </row>
    <row r="30" spans="1:13" ht="15.75">
      <c r="A30" s="67">
        <v>8</v>
      </c>
      <c r="B30" s="67">
        <v>25</v>
      </c>
      <c r="C30" s="68" t="s">
        <v>70</v>
      </c>
      <c r="D30" s="69" t="s">
        <v>71</v>
      </c>
      <c r="E30" s="70">
        <v>40520</v>
      </c>
      <c r="F30" s="69" t="s">
        <v>50</v>
      </c>
      <c r="G30" s="68" t="s">
        <v>62</v>
      </c>
      <c r="H30" s="71">
        <v>4.50289351851852E-4</v>
      </c>
      <c r="I30" s="72">
        <v>9.3489583333333304E-4</v>
      </c>
      <c r="J30" s="73">
        <v>4.8460648148148099E-4</v>
      </c>
      <c r="K30" s="74">
        <v>44.568245125348199</v>
      </c>
      <c r="L30" s="77"/>
      <c r="M30" s="78"/>
    </row>
    <row r="31" spans="1:13" ht="15.75">
      <c r="A31" s="67">
        <v>9</v>
      </c>
      <c r="B31" s="67">
        <v>26</v>
      </c>
      <c r="C31" s="68" t="s">
        <v>72</v>
      </c>
      <c r="D31" s="69" t="s">
        <v>73</v>
      </c>
      <c r="E31" s="70">
        <v>40669</v>
      </c>
      <c r="F31" s="68" t="s">
        <v>55</v>
      </c>
      <c r="G31" s="68" t="s">
        <v>62</v>
      </c>
      <c r="H31" s="71">
        <v>4.7091435185185197E-4</v>
      </c>
      <c r="I31" s="72">
        <v>9.3489583333333304E-4</v>
      </c>
      <c r="J31" s="73">
        <v>4.6398148148148199E-4</v>
      </c>
      <c r="K31" s="74">
        <v>44.568245125348199</v>
      </c>
      <c r="L31" s="77"/>
      <c r="M31" s="78"/>
    </row>
    <row r="32" spans="1:13" ht="15.75">
      <c r="A32" s="67">
        <v>10</v>
      </c>
      <c r="B32" s="67">
        <v>24</v>
      </c>
      <c r="C32" s="68" t="s">
        <v>74</v>
      </c>
      <c r="D32" s="68" t="s">
        <v>75</v>
      </c>
      <c r="E32" s="70">
        <v>40414</v>
      </c>
      <c r="F32" s="68" t="s">
        <v>55</v>
      </c>
      <c r="G32" s="68" t="s">
        <v>62</v>
      </c>
      <c r="H32" s="71">
        <v>4.5694444444444401E-4</v>
      </c>
      <c r="I32" s="72">
        <v>9.3796296296296303E-4</v>
      </c>
      <c r="J32" s="73">
        <v>4.8101851851851902E-4</v>
      </c>
      <c r="K32" s="74">
        <v>44.422507403751197</v>
      </c>
      <c r="L32" s="77"/>
      <c r="M32" s="78"/>
    </row>
    <row r="33" spans="1:13" ht="15.75">
      <c r="A33" s="67">
        <v>11</v>
      </c>
      <c r="B33" s="67">
        <v>29</v>
      </c>
      <c r="C33" s="68" t="s">
        <v>76</v>
      </c>
      <c r="D33" s="69" t="s">
        <v>77</v>
      </c>
      <c r="E33" s="79">
        <v>41009</v>
      </c>
      <c r="F33" s="69" t="s">
        <v>50</v>
      </c>
      <c r="G33" s="68" t="s">
        <v>62</v>
      </c>
      <c r="H33" s="71">
        <v>4.46481481481482E-4</v>
      </c>
      <c r="I33" s="72">
        <v>9.4467592592592596E-4</v>
      </c>
      <c r="J33" s="73">
        <v>4.9819444444444401E-4</v>
      </c>
      <c r="K33" s="74">
        <v>44.106836559666696</v>
      </c>
      <c r="L33" s="77"/>
      <c r="M33" s="78"/>
    </row>
    <row r="34" spans="1:13" ht="15.75">
      <c r="A34" s="67">
        <v>12</v>
      </c>
      <c r="B34" s="67">
        <v>37</v>
      </c>
      <c r="C34" s="68" t="s">
        <v>78</v>
      </c>
      <c r="D34" s="69" t="s">
        <v>79</v>
      </c>
      <c r="E34" s="70">
        <v>40991</v>
      </c>
      <c r="F34" s="80" t="s">
        <v>80</v>
      </c>
      <c r="G34" s="68" t="s">
        <v>51</v>
      </c>
      <c r="H34" s="71">
        <v>4.65798611111111E-4</v>
      </c>
      <c r="I34" s="72">
        <v>9.4621527777777803E-4</v>
      </c>
      <c r="J34" s="73">
        <v>4.8041666666666702E-4</v>
      </c>
      <c r="K34" s="74">
        <v>44.035081281420901</v>
      </c>
      <c r="L34" s="77"/>
      <c r="M34" s="78"/>
    </row>
    <row r="35" spans="1:13" ht="15.75">
      <c r="A35" s="67">
        <v>13</v>
      </c>
      <c r="B35" s="67">
        <v>22</v>
      </c>
      <c r="C35" s="68" t="s">
        <v>81</v>
      </c>
      <c r="D35" s="68" t="s">
        <v>82</v>
      </c>
      <c r="E35" s="70">
        <v>40014</v>
      </c>
      <c r="F35" s="68" t="s">
        <v>52</v>
      </c>
      <c r="G35" s="68" t="s">
        <v>62</v>
      </c>
      <c r="H35" s="71">
        <v>4.4762731481481498E-4</v>
      </c>
      <c r="I35" s="72">
        <v>9.4803240740740698E-4</v>
      </c>
      <c r="J35" s="73">
        <v>5.0040509259259298E-4</v>
      </c>
      <c r="K35" s="74">
        <v>43.950677572945899</v>
      </c>
      <c r="L35" s="77"/>
      <c r="M35" s="78"/>
    </row>
    <row r="36" spans="1:13" ht="15.75">
      <c r="A36" s="67">
        <v>14</v>
      </c>
      <c r="B36" s="67">
        <v>36</v>
      </c>
      <c r="C36" s="68" t="s">
        <v>83</v>
      </c>
      <c r="D36" s="68" t="s">
        <v>84</v>
      </c>
      <c r="E36" s="70">
        <v>40654</v>
      </c>
      <c r="F36" s="80" t="s">
        <v>80</v>
      </c>
      <c r="G36" s="68" t="s">
        <v>51</v>
      </c>
      <c r="H36" s="71">
        <v>4.5891203703703703E-4</v>
      </c>
      <c r="I36" s="72">
        <v>9.5453703703703705E-4</v>
      </c>
      <c r="J36" s="73">
        <v>4.9562499999999997E-4</v>
      </c>
      <c r="K36" s="74">
        <v>43.651178581821704</v>
      </c>
      <c r="L36" s="77"/>
      <c r="M36" s="78"/>
    </row>
    <row r="37" spans="1:13" ht="15.75">
      <c r="A37" s="67">
        <v>15</v>
      </c>
      <c r="B37" s="67">
        <v>35</v>
      </c>
      <c r="C37" s="81" t="s">
        <v>85</v>
      </c>
      <c r="D37" s="69" t="s">
        <v>86</v>
      </c>
      <c r="E37" s="70">
        <v>40618</v>
      </c>
      <c r="F37" s="68" t="s">
        <v>50</v>
      </c>
      <c r="G37" s="68" t="s">
        <v>51</v>
      </c>
      <c r="H37" s="71">
        <v>4.4664351851851901E-4</v>
      </c>
      <c r="I37" s="72">
        <v>9.6173611111111102E-4</v>
      </c>
      <c r="J37" s="73">
        <v>5.1509259259259303E-4</v>
      </c>
      <c r="K37" s="74">
        <v>43.324427756516698</v>
      </c>
      <c r="L37" s="77"/>
      <c r="M37" s="78"/>
    </row>
    <row r="38" spans="1:13" ht="15.75">
      <c r="A38" s="67">
        <v>16</v>
      </c>
      <c r="B38" s="67">
        <v>30</v>
      </c>
      <c r="C38" s="68" t="s">
        <v>87</v>
      </c>
      <c r="D38" s="69" t="s">
        <v>88</v>
      </c>
      <c r="E38" s="79">
        <v>41247</v>
      </c>
      <c r="F38" s="69" t="s">
        <v>50</v>
      </c>
      <c r="G38" s="68" t="s">
        <v>62</v>
      </c>
      <c r="H38" s="71">
        <v>4.2962962962963001E-4</v>
      </c>
      <c r="I38" s="72">
        <v>9.7037037037037003E-4</v>
      </c>
      <c r="J38" s="73">
        <v>5.4074074074074105E-4</v>
      </c>
      <c r="K38" s="74">
        <v>42.9389312977099</v>
      </c>
      <c r="L38" s="77"/>
      <c r="M38" s="78"/>
    </row>
    <row r="39" spans="1:13" ht="15.75">
      <c r="A39" s="67">
        <v>17</v>
      </c>
      <c r="B39" s="67">
        <v>90</v>
      </c>
      <c r="C39" s="68" t="s">
        <v>89</v>
      </c>
      <c r="D39" s="68" t="s">
        <v>90</v>
      </c>
      <c r="E39" s="70">
        <v>40418</v>
      </c>
      <c r="F39" s="68" t="s">
        <v>50</v>
      </c>
      <c r="G39" s="68" t="s">
        <v>59</v>
      </c>
      <c r="H39" s="71">
        <v>4.75347222222222E-4</v>
      </c>
      <c r="I39" s="72">
        <v>9.7133101851851905E-4</v>
      </c>
      <c r="J39" s="73">
        <v>4.9598379629629602E-4</v>
      </c>
      <c r="K39" s="74">
        <v>42.896464616374502</v>
      </c>
      <c r="L39" s="77"/>
      <c r="M39" s="78"/>
    </row>
    <row r="40" spans="1:13" ht="15.75">
      <c r="A40" s="67">
        <v>18</v>
      </c>
      <c r="B40" s="67">
        <v>46</v>
      </c>
      <c r="C40" s="68" t="s">
        <v>91</v>
      </c>
      <c r="D40" s="69" t="s">
        <v>92</v>
      </c>
      <c r="E40" s="70">
        <v>40974</v>
      </c>
      <c r="F40" s="80" t="s">
        <v>80</v>
      </c>
      <c r="G40" s="68" t="s">
        <v>56</v>
      </c>
      <c r="H40" s="71">
        <v>4.9490740740740701E-4</v>
      </c>
      <c r="I40" s="72">
        <v>1.03150462962963E-3</v>
      </c>
      <c r="J40" s="73">
        <v>5.3659722222222195E-4</v>
      </c>
      <c r="K40" s="74">
        <v>40.394066560445197</v>
      </c>
      <c r="L40" s="77"/>
      <c r="M40" s="78"/>
    </row>
    <row r="41" spans="1:13" ht="15.75">
      <c r="A41" s="67">
        <v>19</v>
      </c>
      <c r="B41" s="67">
        <v>55</v>
      </c>
      <c r="C41" s="81" t="s">
        <v>93</v>
      </c>
      <c r="D41" s="68" t="s">
        <v>94</v>
      </c>
      <c r="E41" s="70">
        <v>41071</v>
      </c>
      <c r="F41" s="68" t="s">
        <v>50</v>
      </c>
      <c r="G41" s="68" t="s">
        <v>59</v>
      </c>
      <c r="H41" s="71">
        <v>5.4563657407407404E-4</v>
      </c>
      <c r="I41" s="72">
        <v>1.0841550925925899E-3</v>
      </c>
      <c r="J41" s="73">
        <v>5.3851851851851804E-4</v>
      </c>
      <c r="K41" s="74">
        <v>38.432385690341697</v>
      </c>
      <c r="L41" s="77"/>
      <c r="M41" s="78"/>
    </row>
    <row r="42" spans="1:13" ht="15.75">
      <c r="A42" s="67" t="s">
        <v>95</v>
      </c>
      <c r="B42" s="67">
        <v>89</v>
      </c>
      <c r="C42" s="68" t="s">
        <v>96</v>
      </c>
      <c r="D42" s="68" t="s">
        <v>97</v>
      </c>
      <c r="E42" s="70">
        <v>40450</v>
      </c>
      <c r="F42" s="68" t="s">
        <v>50</v>
      </c>
      <c r="G42" s="68" t="s">
        <v>59</v>
      </c>
      <c r="H42" s="82"/>
      <c r="I42" s="72"/>
      <c r="J42" s="83"/>
      <c r="K42" s="74"/>
      <c r="L42" s="77"/>
      <c r="M42" s="78"/>
    </row>
    <row r="43" spans="1:13" ht="15.75">
      <c r="A43" s="67" t="s">
        <v>95</v>
      </c>
      <c r="B43" s="67">
        <v>40</v>
      </c>
      <c r="C43" s="68" t="s">
        <v>98</v>
      </c>
      <c r="D43" s="69" t="s">
        <v>99</v>
      </c>
      <c r="E43" s="70">
        <v>40004</v>
      </c>
      <c r="F43" s="68" t="s">
        <v>52</v>
      </c>
      <c r="G43" s="68" t="s">
        <v>56</v>
      </c>
      <c r="H43" s="82"/>
      <c r="I43" s="72"/>
      <c r="J43" s="83"/>
      <c r="K43" s="74"/>
      <c r="L43" s="77"/>
      <c r="M43" s="78"/>
    </row>
    <row r="44" spans="1:13" ht="15.75">
      <c r="A44" s="67"/>
      <c r="B44" s="67"/>
      <c r="C44" s="84"/>
      <c r="D44" s="84"/>
      <c r="E44" s="84"/>
      <c r="F44" s="84"/>
      <c r="G44" s="84"/>
      <c r="H44" s="74"/>
      <c r="I44" s="85"/>
      <c r="J44" s="86"/>
      <c r="K44" s="74"/>
      <c r="L44" s="77"/>
      <c r="M44" s="78"/>
    </row>
    <row r="45" spans="1:13">
      <c r="A45" s="87" t="s">
        <v>100</v>
      </c>
      <c r="B45" s="88"/>
      <c r="C45" s="88"/>
      <c r="D45" s="88"/>
      <c r="E45" s="88"/>
      <c r="F45" s="88"/>
      <c r="G45" s="89" t="s">
        <v>101</v>
      </c>
      <c r="H45" s="88"/>
      <c r="I45" s="88"/>
      <c r="J45" s="88"/>
      <c r="K45" s="88"/>
      <c r="L45" s="88"/>
      <c r="M45" s="89"/>
    </row>
    <row r="46" spans="1:13">
      <c r="A46" s="90" t="s">
        <v>102</v>
      </c>
      <c r="B46" s="91"/>
      <c r="C46" s="91"/>
      <c r="D46" s="91"/>
      <c r="E46" s="91"/>
      <c r="F46" s="91"/>
      <c r="G46" s="92" t="s">
        <v>103</v>
      </c>
      <c r="H46" s="93">
        <v>4</v>
      </c>
      <c r="I46" s="94"/>
      <c r="J46" s="94"/>
      <c r="K46" s="95"/>
      <c r="L46" s="96" t="s">
        <v>104</v>
      </c>
      <c r="M46" s="97">
        <f>COUNTIF(F41:F82,"ЗМС")</f>
        <v>0</v>
      </c>
    </row>
    <row r="47" spans="1:13">
      <c r="A47" s="90" t="s">
        <v>105</v>
      </c>
      <c r="B47" s="98"/>
      <c r="C47" s="98"/>
      <c r="D47" s="98"/>
      <c r="E47" s="98"/>
      <c r="F47" s="98"/>
      <c r="G47" s="92" t="s">
        <v>106</v>
      </c>
      <c r="H47" s="93">
        <v>21</v>
      </c>
      <c r="I47" s="94"/>
      <c r="J47" s="94"/>
      <c r="K47" s="99"/>
      <c r="L47" s="96" t="s">
        <v>107</v>
      </c>
      <c r="M47" s="97">
        <f>COUNTIF(F41:F82,"МСМК")</f>
        <v>0</v>
      </c>
    </row>
    <row r="48" spans="1:13">
      <c r="A48" s="90"/>
      <c r="B48" s="98"/>
      <c r="C48" s="98"/>
      <c r="D48" s="98"/>
      <c r="E48" s="98"/>
      <c r="F48" s="98"/>
      <c r="G48" s="92" t="s">
        <v>108</v>
      </c>
      <c r="H48" s="93">
        <v>19</v>
      </c>
      <c r="I48" s="94"/>
      <c r="J48" s="94"/>
      <c r="K48" s="95"/>
      <c r="L48" s="96" t="s">
        <v>109</v>
      </c>
      <c r="M48" s="97">
        <f>COUNTIF(F41:F82,"МС")</f>
        <v>0</v>
      </c>
    </row>
    <row r="49" spans="1:13">
      <c r="A49" s="90"/>
      <c r="B49" s="98"/>
      <c r="C49" s="98"/>
      <c r="D49" s="98"/>
      <c r="E49" s="98"/>
      <c r="F49" s="98"/>
      <c r="G49" s="92" t="s">
        <v>110</v>
      </c>
      <c r="H49" s="93">
        <v>19</v>
      </c>
      <c r="I49" s="94"/>
      <c r="J49" s="94"/>
      <c r="K49" s="99"/>
      <c r="L49" s="96" t="s">
        <v>52</v>
      </c>
      <c r="M49" s="97">
        <v>2</v>
      </c>
    </row>
    <row r="50" spans="1:13">
      <c r="A50" s="90"/>
      <c r="B50" s="98"/>
      <c r="C50" s="98"/>
      <c r="D50" s="98"/>
      <c r="E50" s="98"/>
      <c r="F50" s="98"/>
      <c r="G50" s="92" t="s">
        <v>111</v>
      </c>
      <c r="H50" s="93">
        <f>COUNTIF(A81:A82,"НФ")</f>
        <v>0</v>
      </c>
      <c r="I50" s="94"/>
      <c r="J50" s="94"/>
      <c r="K50" s="94"/>
      <c r="L50" s="96" t="s">
        <v>55</v>
      </c>
      <c r="M50" s="97">
        <v>4</v>
      </c>
    </row>
    <row r="51" spans="1:13" ht="15.75">
      <c r="A51" s="100"/>
      <c r="B51" s="91"/>
      <c r="C51" s="91"/>
      <c r="D51" s="91"/>
      <c r="E51" s="91"/>
      <c r="F51" s="91"/>
      <c r="G51" s="92" t="s">
        <v>112</v>
      </c>
      <c r="H51" s="93">
        <f>COUNTIF(A81:A82,"ДСКВ")</f>
        <v>0</v>
      </c>
      <c r="I51" s="101"/>
      <c r="J51" s="101"/>
      <c r="K51" s="101"/>
      <c r="L51" s="96" t="s">
        <v>50</v>
      </c>
      <c r="M51" s="97">
        <v>10</v>
      </c>
    </row>
    <row r="52" spans="1:13">
      <c r="A52" s="100"/>
      <c r="B52" s="98"/>
      <c r="C52" s="98"/>
      <c r="D52" s="98"/>
      <c r="E52" s="98"/>
      <c r="F52" s="98"/>
      <c r="G52" s="92" t="s">
        <v>113</v>
      </c>
      <c r="H52" s="93">
        <f>COUNTIF(A81:A82,"НС")</f>
        <v>0</v>
      </c>
      <c r="I52" s="102"/>
      <c r="J52" s="102"/>
      <c r="K52" s="102"/>
      <c r="L52" s="96" t="s">
        <v>65</v>
      </c>
      <c r="M52" s="97">
        <f>COUNTIF(F41:F82,"3 СР")</f>
        <v>0</v>
      </c>
    </row>
    <row r="53" spans="1:13">
      <c r="A53" s="90"/>
      <c r="B53" s="94"/>
      <c r="C53" s="94"/>
      <c r="D53" s="94"/>
      <c r="E53" s="94"/>
      <c r="F53" s="103"/>
      <c r="G53" s="94"/>
      <c r="H53" s="94"/>
      <c r="I53" s="94"/>
      <c r="J53" s="102"/>
      <c r="K53" s="102"/>
      <c r="L53" s="102"/>
      <c r="M53" s="104"/>
    </row>
    <row r="54" spans="1:13" ht="15.75">
      <c r="A54" s="105" t="s">
        <v>24</v>
      </c>
      <c r="B54" s="106"/>
      <c r="C54" s="106"/>
      <c r="D54" s="106"/>
      <c r="E54" s="106" t="s">
        <v>28</v>
      </c>
      <c r="F54" s="106"/>
      <c r="G54" s="106"/>
      <c r="H54" s="106" t="s">
        <v>32</v>
      </c>
      <c r="I54" s="106"/>
      <c r="J54" s="106"/>
      <c r="K54" s="106"/>
      <c r="L54" s="107"/>
      <c r="M54" s="107"/>
    </row>
    <row r="55" spans="1:13">
      <c r="A55" s="108"/>
      <c r="B55" s="109"/>
      <c r="C55" s="109"/>
      <c r="D55" s="109"/>
      <c r="E55" s="109"/>
      <c r="F55" s="109"/>
      <c r="G55" s="109"/>
      <c r="H55" s="109"/>
      <c r="I55" s="109"/>
      <c r="J55" s="109"/>
      <c r="K55" s="110"/>
      <c r="L55" s="110"/>
      <c r="M55" s="111"/>
    </row>
    <row r="56" spans="1:13">
      <c r="A56" s="112"/>
      <c r="B56" s="102"/>
      <c r="C56" s="102"/>
      <c r="D56" s="102"/>
      <c r="E56" s="102"/>
      <c r="F56" s="102"/>
      <c r="G56" s="102"/>
      <c r="H56" s="102"/>
      <c r="I56" s="102"/>
      <c r="J56" s="102"/>
      <c r="K56" s="94"/>
      <c r="L56" s="94"/>
      <c r="M56" s="113"/>
    </row>
    <row r="57" spans="1:13">
      <c r="A57" s="108"/>
      <c r="B57" s="109"/>
      <c r="C57" s="109"/>
      <c r="D57" s="109"/>
      <c r="E57" s="109"/>
      <c r="F57" s="109"/>
      <c r="G57" s="109"/>
      <c r="H57" s="109"/>
      <c r="I57" s="109"/>
      <c r="J57" s="109"/>
      <c r="K57" s="94"/>
      <c r="L57" s="94"/>
      <c r="M57" s="113"/>
    </row>
    <row r="58" spans="1:13">
      <c r="A58" s="108"/>
      <c r="B58" s="109"/>
      <c r="C58" s="109"/>
      <c r="D58" s="109"/>
      <c r="E58" s="109"/>
      <c r="F58" s="114"/>
      <c r="G58" s="114"/>
      <c r="H58" s="114"/>
      <c r="I58" s="114"/>
      <c r="J58" s="114"/>
      <c r="K58" s="103"/>
      <c r="L58" s="103"/>
      <c r="M58" s="13"/>
    </row>
    <row r="59" spans="1:13" ht="16.5" thickBot="1">
      <c r="A59" s="115" t="s">
        <v>25</v>
      </c>
      <c r="B59" s="116"/>
      <c r="C59" s="116"/>
      <c r="D59" s="116"/>
      <c r="E59" s="116" t="s">
        <v>29</v>
      </c>
      <c r="F59" s="116"/>
      <c r="G59" s="116"/>
      <c r="H59" s="116" t="s">
        <v>33</v>
      </c>
      <c r="I59" s="116"/>
      <c r="J59" s="116"/>
      <c r="K59" s="116"/>
      <c r="L59" s="117"/>
      <c r="M59" s="117"/>
    </row>
    <row r="60" spans="1:13" ht="15.75" thickTop="1"/>
  </sheetData>
  <mergeCells count="39">
    <mergeCell ref="L59:M59"/>
    <mergeCell ref="A57:E57"/>
    <mergeCell ref="F57:J57"/>
    <mergeCell ref="A58:E58"/>
    <mergeCell ref="F58:J58"/>
    <mergeCell ref="A59:D59"/>
    <mergeCell ref="E59:G59"/>
    <mergeCell ref="H59:K59"/>
    <mergeCell ref="A54:D54"/>
    <mergeCell ref="E54:G54"/>
    <mergeCell ref="H54:K54"/>
    <mergeCell ref="L54:M54"/>
    <mergeCell ref="A55:E55"/>
    <mergeCell ref="F55:J55"/>
    <mergeCell ref="G21:G22"/>
    <mergeCell ref="I21:J22"/>
    <mergeCell ref="K21:K22"/>
    <mergeCell ref="L21:L22"/>
    <mergeCell ref="M21:M22"/>
    <mergeCell ref="A45:F45"/>
    <mergeCell ref="G45:M45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3">
    <cfRule type="duplicateValues" dxfId="3" priority="3"/>
    <cfRule type="duplicateValues" dxfId="2" priority="4"/>
  </conditionalFormatting>
  <conditionalFormatting sqref="D27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2025-07-23T16:09:29Z</dcterms:created>
  <dcterms:modified xsi:type="dcterms:W3CDTF">2025-07-23T16:10:03Z</dcterms:modified>
</cp:coreProperties>
</file>