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время'!$A$1:$K$59</definedName>
  </definedNames>
  <calcPr calcId="145621"/>
</workbook>
</file>

<file path=xl/calcChain.xml><?xml version="1.0" encoding="utf-8"?>
<calcChain xmlns="http://schemas.openxmlformats.org/spreadsheetml/2006/main">
  <c r="K51" i="106" l="1"/>
  <c r="K50" i="106"/>
  <c r="K49" i="106"/>
  <c r="K48" i="106"/>
  <c r="H51" i="106" l="1"/>
  <c r="H50" i="106" l="1"/>
  <c r="H49" i="106"/>
  <c r="K47" i="106"/>
  <c r="K46" i="106"/>
  <c r="K45" i="106"/>
  <c r="I59" i="106" l="1"/>
  <c r="E59" i="106"/>
  <c r="A59" i="106"/>
</calcChain>
</file>

<file path=xl/sharedStrings.xml><?xml version="1.0" encoding="utf-8"?>
<sst xmlns="http://schemas.openxmlformats.org/spreadsheetml/2006/main" count="214" uniqueCount="175">
  <si>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</si>
  <si>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</si>
  <si>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</si>
  <si>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</si>
  <si>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</si>
  <si>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</si>
  <si>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</si>
  <si>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</si>
  <si>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</si>
  <si>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</si>
  <si>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</si>
  <si>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</si>
  <si>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</si>
  <si>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</si>
  <si>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</si>
  <si>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</si>
  <si>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</si>
  <si>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</si>
  <si>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</si>
  <si>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</si>
  <si>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</si>
  <si>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</si>
  <si>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</si>
  <si>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</si>
  <si>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</si>
  <si>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</si>
  <si>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</si>
  <si>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</si>
  <si>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</si>
  <si>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</si>
  <si>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</si>
  <si>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</si>
  <si>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</si>
  <si>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</si>
  <si>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</si>
  <si>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</si>
  <si>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</si>
  <si>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</si>
  <si>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</si>
  <si>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</si>
  <si>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</si>
  <si>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</si>
  <si>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</si>
  <si>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</si>
  <si>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</si>
  <si>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</si>
  <si>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</si>
  <si>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</si>
  <si>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</si>
  <si>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</si>
  <si>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</si>
  <si>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</si>
  <si>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Юноши 15-16 лет</t>
  </si>
  <si>
    <t>ЧЕРНЫШОВ М.Ю. (г.Пенза)</t>
  </si>
  <si>
    <t>БОЯРОВ В.В. (ВК, г. Саранск)</t>
  </si>
  <si>
    <t>МЕСТО ПРОВЕДЕНИЯ: г.Пенза</t>
  </si>
  <si>
    <t>3 м</t>
  </si>
  <si>
    <t>БУКОВА О.Ю.(IК, г. Пенза)</t>
  </si>
  <si>
    <t>372 м</t>
  </si>
  <si>
    <t>КОЧЕТКОВ Д.А.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</si>
  <si>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</si>
  <si>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</si>
  <si>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</si>
  <si>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ДАТА ПРОВЕДЕНИЯ: 04 июля 2024г.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</si>
  <si>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</si>
  <si>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t>№ ЕКП 2024: 2008580021019381</t>
  </si>
  <si>
    <t>831</t>
  </si>
  <si>
    <t>10064774459</t>
  </si>
  <si>
    <t>Карпинский Константин</t>
  </si>
  <si>
    <t>20.08.2009</t>
  </si>
  <si>
    <t>Санкт-Петербург</t>
  </si>
  <si>
    <t>0:00:36,94</t>
  </si>
  <si>
    <t>60</t>
  </si>
  <si>
    <t>10093067339</t>
  </si>
  <si>
    <t>Козинка Роман</t>
  </si>
  <si>
    <t>13.12.2008</t>
  </si>
  <si>
    <t>Мордовия</t>
  </si>
  <si>
    <t>0:00:37,43</t>
  </si>
  <si>
    <t>123</t>
  </si>
  <si>
    <t>10076198534</t>
  </si>
  <si>
    <t>Журавлев Артем</t>
  </si>
  <si>
    <t>26.03.2009</t>
  </si>
  <si>
    <t>0:00:37,98</t>
  </si>
  <si>
    <t>45</t>
  </si>
  <si>
    <t>10092373585</t>
  </si>
  <si>
    <t>Тельнов Лев</t>
  </si>
  <si>
    <t>12.11.2009</t>
  </si>
  <si>
    <t>Пензенская обл.</t>
  </si>
  <si>
    <t>0:00:40,53</t>
  </si>
  <si>
    <t>935</t>
  </si>
  <si>
    <t>10145018822</t>
  </si>
  <si>
    <t>Скляров Дмитрий</t>
  </si>
  <si>
    <t>18.05.2009</t>
  </si>
  <si>
    <t>Краснодарский край</t>
  </si>
  <si>
    <t>0:00:40,68</t>
  </si>
  <si>
    <t>383</t>
  </si>
  <si>
    <t>10138439996</t>
  </si>
  <si>
    <t>Хамаганов Егор</t>
  </si>
  <si>
    <t>21.03.2009</t>
  </si>
  <si>
    <t>Иркутская обл.</t>
  </si>
  <si>
    <t>0:00:40,92</t>
  </si>
  <si>
    <t>36</t>
  </si>
  <si>
    <t>10100092058</t>
  </si>
  <si>
    <t>Стульников Олег</t>
  </si>
  <si>
    <t>30.12.2009</t>
  </si>
  <si>
    <t>0:00:41,48</t>
  </si>
  <si>
    <t>240</t>
  </si>
  <si>
    <t>10118155983</t>
  </si>
  <si>
    <t>Богомолов Максим</t>
  </si>
  <si>
    <t>22.09.2008</t>
  </si>
  <si>
    <t>Московская обл.</t>
  </si>
  <si>
    <t>0:00:41,69</t>
  </si>
  <si>
    <t>17</t>
  </si>
  <si>
    <t>10103575267</t>
  </si>
  <si>
    <t>Кочергин Дмитрий</t>
  </si>
  <si>
    <t>08.10.2009</t>
  </si>
  <si>
    <t>0:00:42,03</t>
  </si>
  <si>
    <t>478</t>
  </si>
  <si>
    <t>10140567532</t>
  </si>
  <si>
    <t>Галичев Марк</t>
  </si>
  <si>
    <t>19.11.2009</t>
  </si>
  <si>
    <t>0:00:42,35</t>
  </si>
  <si>
    <t>14</t>
  </si>
  <si>
    <t>10103548692</t>
  </si>
  <si>
    <t>Шабанов Матвей</t>
  </si>
  <si>
    <t>14.07.2009</t>
  </si>
  <si>
    <t>0:00:42,99</t>
  </si>
  <si>
    <t>238</t>
  </si>
  <si>
    <t>10120945240</t>
  </si>
  <si>
    <t>Сапунов Владислав</t>
  </si>
  <si>
    <t>10.05.2009</t>
  </si>
  <si>
    <t>0:00:43,53</t>
  </si>
  <si>
    <t>938</t>
  </si>
  <si>
    <t>10150168613</t>
  </si>
  <si>
    <t>Воробьев Никита</t>
  </si>
  <si>
    <t>15.07.2009</t>
  </si>
  <si>
    <t>0:00:43,68</t>
  </si>
  <si>
    <t>93</t>
  </si>
  <si>
    <t>10142930187</t>
  </si>
  <si>
    <t>Гунчев Михаил</t>
  </si>
  <si>
    <t>09.02.2009</t>
  </si>
  <si>
    <t>0:00:43,75</t>
  </si>
  <si>
    <t>585</t>
  </si>
  <si>
    <t>10102332152</t>
  </si>
  <si>
    <t>Морозов Ярослав</t>
  </si>
  <si>
    <t>29.06.2009</t>
  </si>
  <si>
    <t>0:00:44,89</t>
  </si>
  <si>
    <t>582</t>
  </si>
  <si>
    <t>10127774242</t>
  </si>
  <si>
    <t>Перьков Александр</t>
  </si>
  <si>
    <t>12.05.2009</t>
  </si>
  <si>
    <t>0:00:45,03</t>
  </si>
  <si>
    <t>615</t>
  </si>
  <si>
    <t>10115803634</t>
  </si>
  <si>
    <t>Лямуков Иван</t>
  </si>
  <si>
    <t>19.06.2008</t>
  </si>
  <si>
    <t>Москва</t>
  </si>
  <si>
    <t>0:00:45,65</t>
  </si>
  <si>
    <t>69</t>
  </si>
  <si>
    <t>10149669566</t>
  </si>
  <si>
    <t>Коровай Тимофей</t>
  </si>
  <si>
    <t>13.11.2009</t>
  </si>
  <si>
    <t>НС</t>
  </si>
  <si>
    <t>77</t>
  </si>
  <si>
    <t>10138536390</t>
  </si>
  <si>
    <t>Мальков Евгений</t>
  </si>
  <si>
    <t>07.12.2009</t>
  </si>
  <si>
    <t>588</t>
  </si>
  <si>
    <t>10112811788</t>
  </si>
  <si>
    <t>Уралев Александр</t>
  </si>
  <si>
    <t>03.06.2009</t>
  </si>
  <si>
    <t>81</t>
  </si>
  <si>
    <t>10090064480</t>
  </si>
  <si>
    <t>Журавлев Михаил</t>
  </si>
  <si>
    <t>30.04.2009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</si>
</sst>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8" xfId="7" applyFont="1" applyFill="1" applyBorder="1" applyAlignment="1">
      <alignment vertical="center" wrapText="1"/>
    </xf>
    <xf numFmtId="0" fontId="21" fillId="0" borderId="21" xfId="0" applyFont="1" applyBorder="1" applyAlignment="1">
      <alignment horizont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0" fontId="22" fillId="0" borderId="21" xfId="2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165" fontId="12" fillId="0" borderId="21" xfId="2" applyNumberFormat="1" applyFont="1" applyBorder="1" applyAlignment="1">
      <alignment vertical="center" wrapText="1"/>
    </xf>
    <xf numFmtId="0" fontId="10" fillId="0" borderId="21" xfId="2" applyFont="1" applyBorder="1" applyAlignment="1">
      <alignment vertical="center" wrapText="1"/>
    </xf>
    <xf numFmtId="0" fontId="10" fillId="0" borderId="21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0" fillId="0" borderId="21" xfId="2" applyFont="1" applyBorder="1" applyAlignment="1">
      <alignment horizontal="right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630" y="84032"/>
          <a:ext cx="1485011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1176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63"/>
  <sheetViews>
    <sheetView tabSelected="1" view="pageBreakPreview" topLeftCell="A32" zoomScale="90" zoomScaleNormal="70" zoomScaleSheetLayoutView="90" zoomScalePageLayoutView="50" workbookViewId="0">
      <selection activeCell="H40" sqref="H40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23.33203125" style="1" customWidth="1"/>
    <col min="5" max="5" width="13.5546875" style="11" customWidth="1"/>
    <col min="6" max="6" width="9.5546875" style="1" customWidth="1"/>
    <col min="7" max="7" width="28.33203125" style="1" customWidth="1"/>
    <col min="8" max="8" width="15.33203125" style="21" customWidth="1"/>
    <col min="9" max="9" width="5.109375" style="21" customWidth="1"/>
    <col min="10" max="10" width="13.6640625" style="1" customWidth="1"/>
    <col min="11" max="11" width="15" style="1" customWidth="1"/>
    <col min="12" max="16384" width="9.109375" style="1"/>
  </cols>
  <sheetData>
    <row r="1" spans="1:11" customFormat="1" ht="21" x14ac:dyDescent="0.25">
      <c r="A1" s="96" t="s">
        <v>28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customFormat="1" ht="21" x14ac:dyDescent="0.25">
      <c r="A2" s="96" t="s">
        <v>27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customFormat="1" ht="21" x14ac:dyDescent="0.25">
      <c r="A3" s="96" t="s">
        <v>60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customFormat="1" ht="21" x14ac:dyDescent="0.25">
      <c r="A4" s="96" t="s">
        <v>61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customFormat="1" ht="21" x14ac:dyDescent="0.25">
      <c r="A5" s="96" t="s">
        <v>62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customFormat="1" ht="28.8" x14ac:dyDescent="0.25">
      <c r="A6" s="97" t="s">
        <v>50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customFormat="1" ht="21" x14ac:dyDescent="0.25">
      <c r="A7" s="98" t="s">
        <v>11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customFormat="1" ht="21.6" thickBot="1" x14ac:dyDescent="0.3">
      <c r="A8" s="99" t="s">
        <v>24</v>
      </c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ht="19.5" customHeight="1" thickTop="1" x14ac:dyDescent="0.25">
      <c r="A9" s="100" t="s">
        <v>16</v>
      </c>
      <c r="B9" s="101"/>
      <c r="C9" s="101"/>
      <c r="D9" s="101"/>
      <c r="E9" s="101"/>
      <c r="F9" s="101"/>
      <c r="G9" s="101"/>
      <c r="H9" s="101"/>
      <c r="I9" s="101"/>
      <c r="J9" s="101"/>
      <c r="K9" s="102"/>
    </row>
    <row r="10" spans="1:11" ht="18" customHeight="1" x14ac:dyDescent="0.25">
      <c r="A10" s="103" t="s">
        <v>39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19.5" customHeight="1" x14ac:dyDescent="0.25">
      <c r="A11" s="103" t="s">
        <v>52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5"/>
    </row>
    <row r="12" spans="1:11" ht="5.25" customHeight="1" x14ac:dyDescent="0.25">
      <c r="A12" s="93" t="s">
        <v>24</v>
      </c>
      <c r="B12" s="94"/>
      <c r="C12" s="94"/>
      <c r="D12" s="94"/>
      <c r="E12" s="94"/>
      <c r="F12" s="94"/>
      <c r="G12" s="94"/>
      <c r="H12" s="94"/>
      <c r="I12" s="94"/>
      <c r="J12" s="94"/>
      <c r="K12" s="95"/>
    </row>
    <row r="13" spans="1:11" ht="15.6" x14ac:dyDescent="0.25">
      <c r="A13" s="106" t="s">
        <v>55</v>
      </c>
      <c r="B13" s="107"/>
      <c r="C13" s="107"/>
      <c r="D13" s="107"/>
      <c r="E13" s="2"/>
      <c r="F13" s="82" t="s">
        <v>64</v>
      </c>
      <c r="G13" s="82"/>
      <c r="H13" s="12"/>
      <c r="I13" s="12"/>
      <c r="J13" s="3"/>
      <c r="K13" s="4" t="s">
        <v>44</v>
      </c>
    </row>
    <row r="14" spans="1:11" ht="15.6" x14ac:dyDescent="0.25">
      <c r="A14" s="108" t="s">
        <v>63</v>
      </c>
      <c r="B14" s="109"/>
      <c r="C14" s="109"/>
      <c r="D14" s="109"/>
      <c r="E14" s="5"/>
      <c r="F14" s="31" t="s">
        <v>51</v>
      </c>
      <c r="G14" s="31"/>
      <c r="H14" s="13"/>
      <c r="I14" s="13"/>
      <c r="J14" s="6"/>
      <c r="K14" s="7" t="s">
        <v>65</v>
      </c>
    </row>
    <row r="15" spans="1:11" ht="14.4" x14ac:dyDescent="0.25">
      <c r="A15" s="110" t="s">
        <v>6</v>
      </c>
      <c r="B15" s="111"/>
      <c r="C15" s="111"/>
      <c r="D15" s="111"/>
      <c r="E15" s="111"/>
      <c r="F15" s="111"/>
      <c r="G15" s="112"/>
      <c r="H15" s="113" t="s">
        <v>0</v>
      </c>
      <c r="I15" s="114"/>
      <c r="J15" s="114"/>
      <c r="K15" s="115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129" t="s">
        <v>53</v>
      </c>
      <c r="H16" s="43" t="s">
        <v>29</v>
      </c>
      <c r="I16" s="44"/>
      <c r="J16" s="44"/>
      <c r="K16" s="45"/>
    </row>
    <row r="17" spans="1:11" ht="24.9" customHeight="1" x14ac:dyDescent="0.25">
      <c r="A17" s="14" t="s">
        <v>13</v>
      </c>
      <c r="B17" s="8"/>
      <c r="C17" s="8"/>
      <c r="D17" s="9"/>
      <c r="E17" s="30"/>
      <c r="F17" s="17"/>
      <c r="G17" s="87" t="s">
        <v>54</v>
      </c>
      <c r="H17" s="43" t="s">
        <v>31</v>
      </c>
      <c r="I17" s="44"/>
      <c r="J17" s="44"/>
      <c r="K17" s="62" t="s">
        <v>56</v>
      </c>
    </row>
    <row r="18" spans="1:11" ht="24.9" customHeight="1" x14ac:dyDescent="0.25">
      <c r="A18" s="14" t="s">
        <v>14</v>
      </c>
      <c r="B18" s="8"/>
      <c r="C18" s="8"/>
      <c r="D18" s="9"/>
      <c r="E18" s="30"/>
      <c r="F18" s="17"/>
      <c r="G18" s="87" t="s">
        <v>57</v>
      </c>
      <c r="H18" s="43" t="s">
        <v>32</v>
      </c>
      <c r="I18" s="44"/>
      <c r="J18" s="44"/>
      <c r="K18" s="62" t="s">
        <v>58</v>
      </c>
    </row>
    <row r="19" spans="1:11" ht="24.9" customHeight="1" thickBot="1" x14ac:dyDescent="0.3">
      <c r="A19" s="14" t="s">
        <v>10</v>
      </c>
      <c r="B19" s="32"/>
      <c r="C19" s="32"/>
      <c r="D19" s="17"/>
      <c r="F19" s="34"/>
      <c r="G19" s="88" t="s">
        <v>59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5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6.75" customHeight="1" x14ac:dyDescent="0.25">
      <c r="A21" s="89" t="s">
        <v>4</v>
      </c>
      <c r="B21" s="90" t="s">
        <v>8</v>
      </c>
      <c r="C21" s="90" t="s">
        <v>23</v>
      </c>
      <c r="D21" s="90" t="s">
        <v>1</v>
      </c>
      <c r="E21" s="91" t="s">
        <v>22</v>
      </c>
      <c r="F21" s="90" t="s">
        <v>5</v>
      </c>
      <c r="G21" s="90" t="s">
        <v>26</v>
      </c>
      <c r="H21" s="81" t="s">
        <v>38</v>
      </c>
      <c r="I21" s="71"/>
      <c r="J21" s="80" t="s">
        <v>18</v>
      </c>
      <c r="K21" s="80" t="s">
        <v>9</v>
      </c>
    </row>
    <row r="22" spans="1:11" s="75" customFormat="1" ht="24.9" customHeight="1" x14ac:dyDescent="0.25">
      <c r="A22" s="92">
        <v>1</v>
      </c>
      <c r="B22" s="92" t="s">
        <v>66</v>
      </c>
      <c r="C22" s="92" t="s">
        <v>67</v>
      </c>
      <c r="D22" s="92" t="s">
        <v>68</v>
      </c>
      <c r="E22" s="92" t="s">
        <v>69</v>
      </c>
      <c r="F22" s="92" t="s">
        <v>47</v>
      </c>
      <c r="G22" s="92" t="s">
        <v>70</v>
      </c>
      <c r="H22" s="92" t="s">
        <v>71</v>
      </c>
      <c r="I22" s="72"/>
      <c r="J22" s="73"/>
      <c r="K22" s="74"/>
    </row>
    <row r="23" spans="1:11" s="75" customFormat="1" ht="24.9" customHeight="1" x14ac:dyDescent="0.25">
      <c r="A23" s="92">
        <v>2</v>
      </c>
      <c r="B23" s="92" t="s">
        <v>72</v>
      </c>
      <c r="C23" s="92" t="s">
        <v>73</v>
      </c>
      <c r="D23" s="92" t="s">
        <v>74</v>
      </c>
      <c r="E23" s="92" t="s">
        <v>75</v>
      </c>
      <c r="F23" s="92" t="s">
        <v>20</v>
      </c>
      <c r="G23" s="92" t="s">
        <v>76</v>
      </c>
      <c r="H23" s="92" t="s">
        <v>77</v>
      </c>
      <c r="I23" s="72"/>
      <c r="J23" s="76"/>
      <c r="K23" s="77"/>
    </row>
    <row r="24" spans="1:11" s="75" customFormat="1" ht="24.9" customHeight="1" x14ac:dyDescent="0.25">
      <c r="A24" s="92">
        <v>3</v>
      </c>
      <c r="B24" s="92" t="s">
        <v>78</v>
      </c>
      <c r="C24" s="92" t="s">
        <v>79</v>
      </c>
      <c r="D24" s="92" t="s">
        <v>80</v>
      </c>
      <c r="E24" s="92" t="s">
        <v>81</v>
      </c>
      <c r="F24" s="92" t="s">
        <v>47</v>
      </c>
      <c r="G24" s="92" t="s">
        <v>76</v>
      </c>
      <c r="H24" s="92" t="s">
        <v>82</v>
      </c>
      <c r="I24" s="72"/>
      <c r="J24" s="76"/>
      <c r="K24" s="77"/>
    </row>
    <row r="25" spans="1:11" s="75" customFormat="1" ht="24.9" customHeight="1" x14ac:dyDescent="0.25">
      <c r="A25" s="92">
        <v>4</v>
      </c>
      <c r="B25" s="92" t="s">
        <v>83</v>
      </c>
      <c r="C25" s="92" t="s">
        <v>84</v>
      </c>
      <c r="D25" s="92" t="s">
        <v>85</v>
      </c>
      <c r="E25" s="92" t="s">
        <v>86</v>
      </c>
      <c r="F25" s="92" t="s">
        <v>47</v>
      </c>
      <c r="G25" s="92" t="s">
        <v>87</v>
      </c>
      <c r="H25" s="92" t="s">
        <v>88</v>
      </c>
      <c r="I25" s="72"/>
      <c r="J25" s="76"/>
      <c r="K25" s="78"/>
    </row>
    <row r="26" spans="1:11" s="75" customFormat="1" ht="24.9" customHeight="1" x14ac:dyDescent="0.25">
      <c r="A26" s="92">
        <v>5</v>
      </c>
      <c r="B26" s="92" t="s">
        <v>89</v>
      </c>
      <c r="C26" s="92" t="s">
        <v>90</v>
      </c>
      <c r="D26" s="92" t="s">
        <v>91</v>
      </c>
      <c r="E26" s="92" t="s">
        <v>92</v>
      </c>
      <c r="F26" s="92" t="s">
        <v>49</v>
      </c>
      <c r="G26" s="92" t="s">
        <v>93</v>
      </c>
      <c r="H26" s="92" t="s">
        <v>94</v>
      </c>
      <c r="I26" s="72"/>
      <c r="J26" s="76"/>
      <c r="K26" s="78"/>
    </row>
    <row r="27" spans="1:11" s="75" customFormat="1" ht="24.9" customHeight="1" x14ac:dyDescent="0.25">
      <c r="A27" s="92">
        <v>6</v>
      </c>
      <c r="B27" s="92" t="s">
        <v>95</v>
      </c>
      <c r="C27" s="92" t="s">
        <v>96</v>
      </c>
      <c r="D27" s="92" t="s">
        <v>97</v>
      </c>
      <c r="E27" s="92" t="s">
        <v>98</v>
      </c>
      <c r="F27" s="92" t="s">
        <v>47</v>
      </c>
      <c r="G27" s="92" t="s">
        <v>99</v>
      </c>
      <c r="H27" s="92" t="s">
        <v>100</v>
      </c>
      <c r="I27" s="72"/>
      <c r="J27" s="76"/>
      <c r="K27" s="78"/>
    </row>
    <row r="28" spans="1:11" s="75" customFormat="1" ht="24.9" customHeight="1" x14ac:dyDescent="0.25">
      <c r="A28" s="92">
        <v>7</v>
      </c>
      <c r="B28" s="92" t="s">
        <v>101</v>
      </c>
      <c r="C28" s="92" t="s">
        <v>102</v>
      </c>
      <c r="D28" s="92" t="s">
        <v>103</v>
      </c>
      <c r="E28" s="92" t="s">
        <v>104</v>
      </c>
      <c r="F28" s="92" t="s">
        <v>47</v>
      </c>
      <c r="G28" s="92" t="s">
        <v>87</v>
      </c>
      <c r="H28" s="92" t="s">
        <v>105</v>
      </c>
      <c r="I28" s="72"/>
      <c r="J28" s="76"/>
      <c r="K28" s="78"/>
    </row>
    <row r="29" spans="1:11" s="75" customFormat="1" ht="24.9" customHeight="1" x14ac:dyDescent="0.25">
      <c r="A29" s="92">
        <v>8</v>
      </c>
      <c r="B29" s="92" t="s">
        <v>106</v>
      </c>
      <c r="C29" s="92" t="s">
        <v>107</v>
      </c>
      <c r="D29" s="92" t="s">
        <v>108</v>
      </c>
      <c r="E29" s="92" t="s">
        <v>109</v>
      </c>
      <c r="F29" s="92" t="s">
        <v>47</v>
      </c>
      <c r="G29" s="92" t="s">
        <v>110</v>
      </c>
      <c r="H29" s="92" t="s">
        <v>111</v>
      </c>
      <c r="I29" s="72"/>
      <c r="J29" s="76"/>
      <c r="K29" s="78"/>
    </row>
    <row r="30" spans="1:11" s="75" customFormat="1" ht="24.9" customHeight="1" x14ac:dyDescent="0.25">
      <c r="A30" s="92">
        <v>9</v>
      </c>
      <c r="B30" s="92" t="s">
        <v>112</v>
      </c>
      <c r="C30" s="92" t="s">
        <v>113</v>
      </c>
      <c r="D30" s="92" t="s">
        <v>114</v>
      </c>
      <c r="E30" s="92" t="s">
        <v>115</v>
      </c>
      <c r="F30" s="92" t="s">
        <v>47</v>
      </c>
      <c r="G30" s="92" t="s">
        <v>87</v>
      </c>
      <c r="H30" s="92" t="s">
        <v>116</v>
      </c>
      <c r="I30" s="72"/>
      <c r="J30" s="76"/>
      <c r="K30" s="78"/>
    </row>
    <row r="31" spans="1:11" s="75" customFormat="1" ht="24.9" customHeight="1" x14ac:dyDescent="0.25">
      <c r="A31" s="92">
        <v>10</v>
      </c>
      <c r="B31" s="92" t="s">
        <v>117</v>
      </c>
      <c r="C31" s="92" t="s">
        <v>118</v>
      </c>
      <c r="D31" s="92" t="s">
        <v>119</v>
      </c>
      <c r="E31" s="92" t="s">
        <v>120</v>
      </c>
      <c r="F31" s="92" t="s">
        <v>47</v>
      </c>
      <c r="G31" s="92" t="s">
        <v>70</v>
      </c>
      <c r="H31" s="92" t="s">
        <v>121</v>
      </c>
      <c r="I31" s="72"/>
      <c r="J31" s="76"/>
      <c r="K31" s="78"/>
    </row>
    <row r="32" spans="1:11" s="75" customFormat="1" ht="24.9" customHeight="1" x14ac:dyDescent="0.25">
      <c r="A32" s="92">
        <v>11</v>
      </c>
      <c r="B32" s="92" t="s">
        <v>122</v>
      </c>
      <c r="C32" s="92" t="s">
        <v>123</v>
      </c>
      <c r="D32" s="92" t="s">
        <v>124</v>
      </c>
      <c r="E32" s="92" t="s">
        <v>125</v>
      </c>
      <c r="F32" s="92" t="s">
        <v>47</v>
      </c>
      <c r="G32" s="92" t="s">
        <v>87</v>
      </c>
      <c r="H32" s="92" t="s">
        <v>126</v>
      </c>
      <c r="I32" s="72"/>
      <c r="J32" s="76"/>
      <c r="K32" s="78"/>
    </row>
    <row r="33" spans="1:11" s="75" customFormat="1" ht="24.9" customHeight="1" x14ac:dyDescent="0.25">
      <c r="A33" s="92">
        <v>12</v>
      </c>
      <c r="B33" s="92" t="s">
        <v>127</v>
      </c>
      <c r="C33" s="92" t="s">
        <v>128</v>
      </c>
      <c r="D33" s="92" t="s">
        <v>129</v>
      </c>
      <c r="E33" s="92" t="s">
        <v>130</v>
      </c>
      <c r="F33" s="92" t="s">
        <v>47</v>
      </c>
      <c r="G33" s="92" t="s">
        <v>110</v>
      </c>
      <c r="H33" s="92" t="s">
        <v>131</v>
      </c>
      <c r="I33" s="72"/>
      <c r="J33" s="76"/>
      <c r="K33" s="78"/>
    </row>
    <row r="34" spans="1:11" s="75" customFormat="1" ht="24.9" customHeight="1" x14ac:dyDescent="0.25">
      <c r="A34" s="92">
        <v>13</v>
      </c>
      <c r="B34" s="92" t="s">
        <v>132</v>
      </c>
      <c r="C34" s="92" t="s">
        <v>133</v>
      </c>
      <c r="D34" s="92" t="s">
        <v>134</v>
      </c>
      <c r="E34" s="92" t="s">
        <v>135</v>
      </c>
      <c r="F34" s="92" t="s">
        <v>48</v>
      </c>
      <c r="G34" s="92" t="s">
        <v>93</v>
      </c>
      <c r="H34" s="92" t="s">
        <v>136</v>
      </c>
      <c r="I34" s="72"/>
      <c r="J34" s="76"/>
      <c r="K34" s="78"/>
    </row>
    <row r="35" spans="1:11" s="75" customFormat="1" ht="24.9" customHeight="1" x14ac:dyDescent="0.25">
      <c r="A35" s="92">
        <v>14</v>
      </c>
      <c r="B35" s="92" t="s">
        <v>137</v>
      </c>
      <c r="C35" s="92" t="s">
        <v>138</v>
      </c>
      <c r="D35" s="92" t="s">
        <v>139</v>
      </c>
      <c r="E35" s="92" t="s">
        <v>140</v>
      </c>
      <c r="F35" s="92" t="s">
        <v>47</v>
      </c>
      <c r="G35" s="92" t="s">
        <v>70</v>
      </c>
      <c r="H35" s="92" t="s">
        <v>141</v>
      </c>
      <c r="I35" s="72"/>
      <c r="J35" s="76"/>
      <c r="K35" s="78"/>
    </row>
    <row r="36" spans="1:11" s="75" customFormat="1" ht="24.9" customHeight="1" x14ac:dyDescent="0.25">
      <c r="A36" s="92">
        <v>15</v>
      </c>
      <c r="B36" s="92" t="s">
        <v>142</v>
      </c>
      <c r="C36" s="92" t="s">
        <v>143</v>
      </c>
      <c r="D36" s="92" t="s">
        <v>144</v>
      </c>
      <c r="E36" s="92" t="s">
        <v>145</v>
      </c>
      <c r="F36" s="92" t="s">
        <v>47</v>
      </c>
      <c r="G36" s="92" t="s">
        <v>87</v>
      </c>
      <c r="H36" s="92" t="s">
        <v>146</v>
      </c>
      <c r="I36" s="72"/>
      <c r="J36" s="79"/>
      <c r="K36" s="79"/>
    </row>
    <row r="37" spans="1:11" s="75" customFormat="1" ht="24.9" customHeight="1" x14ac:dyDescent="0.25">
      <c r="A37" s="92">
        <v>16</v>
      </c>
      <c r="B37" s="92" t="s">
        <v>147</v>
      </c>
      <c r="C37" s="92" t="s">
        <v>148</v>
      </c>
      <c r="D37" s="92" t="s">
        <v>149</v>
      </c>
      <c r="E37" s="92" t="s">
        <v>150</v>
      </c>
      <c r="F37" s="92" t="s">
        <v>47</v>
      </c>
      <c r="G37" s="92" t="s">
        <v>87</v>
      </c>
      <c r="H37" s="92" t="s">
        <v>151</v>
      </c>
      <c r="I37" s="72"/>
      <c r="J37" s="79"/>
      <c r="K37" s="79"/>
    </row>
    <row r="38" spans="1:11" s="75" customFormat="1" ht="24.9" customHeight="1" x14ac:dyDescent="0.25">
      <c r="A38" s="92">
        <v>17</v>
      </c>
      <c r="B38" s="92" t="s">
        <v>152</v>
      </c>
      <c r="C38" s="92" t="s">
        <v>153</v>
      </c>
      <c r="D38" s="92" t="s">
        <v>154</v>
      </c>
      <c r="E38" s="92" t="s">
        <v>155</v>
      </c>
      <c r="F38" s="92" t="s">
        <v>47</v>
      </c>
      <c r="G38" s="92" t="s">
        <v>156</v>
      </c>
      <c r="H38" s="92" t="s">
        <v>157</v>
      </c>
      <c r="I38" s="72"/>
      <c r="J38" s="79"/>
      <c r="K38" s="79"/>
    </row>
    <row r="39" spans="1:11" s="75" customFormat="1" ht="24.9" customHeight="1" x14ac:dyDescent="0.25">
      <c r="A39" s="92" t="s">
        <v>162</v>
      </c>
      <c r="B39" s="92" t="s">
        <v>158</v>
      </c>
      <c r="C39" s="92" t="s">
        <v>159</v>
      </c>
      <c r="D39" s="92" t="s">
        <v>160</v>
      </c>
      <c r="E39" s="92" t="s">
        <v>161</v>
      </c>
      <c r="F39" s="92" t="s">
        <v>48</v>
      </c>
      <c r="G39" s="92" t="s">
        <v>76</v>
      </c>
      <c r="H39" s="92"/>
      <c r="I39" s="72"/>
      <c r="J39" s="79"/>
      <c r="K39" s="79"/>
    </row>
    <row r="40" spans="1:11" s="75" customFormat="1" ht="24.9" customHeight="1" x14ac:dyDescent="0.25">
      <c r="A40" s="92" t="s">
        <v>162</v>
      </c>
      <c r="B40" s="92" t="s">
        <v>171</v>
      </c>
      <c r="C40" s="92" t="s">
        <v>172</v>
      </c>
      <c r="D40" s="92" t="s">
        <v>173</v>
      </c>
      <c r="E40" s="92" t="s">
        <v>174</v>
      </c>
      <c r="F40" s="92" t="s">
        <v>20</v>
      </c>
      <c r="G40" s="92" t="s">
        <v>76</v>
      </c>
      <c r="H40" s="92"/>
      <c r="I40" s="72"/>
      <c r="J40" s="79"/>
      <c r="K40" s="79"/>
    </row>
    <row r="41" spans="1:11" s="75" customFormat="1" ht="24.9" customHeight="1" x14ac:dyDescent="0.25">
      <c r="A41" s="92" t="s">
        <v>162</v>
      </c>
      <c r="B41" s="92" t="s">
        <v>163</v>
      </c>
      <c r="C41" s="92" t="s">
        <v>164</v>
      </c>
      <c r="D41" s="92" t="s">
        <v>165</v>
      </c>
      <c r="E41" s="92" t="s">
        <v>166</v>
      </c>
      <c r="F41" s="92" t="s">
        <v>47</v>
      </c>
      <c r="G41" s="92" t="s">
        <v>87</v>
      </c>
      <c r="H41" s="92"/>
      <c r="I41" s="72"/>
      <c r="J41" s="79"/>
      <c r="K41" s="79"/>
    </row>
    <row r="42" spans="1:11" s="75" customFormat="1" ht="24.9" customHeight="1" x14ac:dyDescent="0.25">
      <c r="A42" s="92" t="s">
        <v>162</v>
      </c>
      <c r="B42" s="92" t="s">
        <v>167</v>
      </c>
      <c r="C42" s="92" t="s">
        <v>168</v>
      </c>
      <c r="D42" s="92" t="s">
        <v>169</v>
      </c>
      <c r="E42" s="92" t="s">
        <v>170</v>
      </c>
      <c r="F42" s="92" t="s">
        <v>47</v>
      </c>
      <c r="G42" s="92" t="s">
        <v>87</v>
      </c>
      <c r="H42" s="92"/>
      <c r="I42" s="72"/>
      <c r="J42" s="79"/>
      <c r="K42" s="79"/>
    </row>
    <row r="43" spans="1:11" ht="24.9" customHeight="1" x14ac:dyDescent="0.3">
      <c r="A43" s="83"/>
      <c r="B43" s="84"/>
      <c r="C43" s="84"/>
      <c r="D43" s="84"/>
      <c r="E43" s="84"/>
      <c r="F43" s="84"/>
      <c r="G43" s="84"/>
      <c r="H43" s="85"/>
      <c r="I43" s="85"/>
      <c r="J43" s="86"/>
      <c r="K43" s="86"/>
    </row>
    <row r="44" spans="1:11" ht="14.4" x14ac:dyDescent="0.25">
      <c r="A44" s="117" t="s">
        <v>3</v>
      </c>
      <c r="B44" s="118"/>
      <c r="C44" s="118"/>
      <c r="D44" s="118"/>
      <c r="E44" s="64"/>
      <c r="F44" s="64"/>
      <c r="G44" s="119" t="s">
        <v>25</v>
      </c>
      <c r="H44" s="119"/>
      <c r="I44" s="118"/>
      <c r="J44" s="120"/>
      <c r="K44" s="121"/>
    </row>
    <row r="45" spans="1:11" x14ac:dyDescent="0.25">
      <c r="A45" s="54" t="s">
        <v>33</v>
      </c>
      <c r="B45" s="17"/>
      <c r="C45" s="17"/>
      <c r="D45" s="55"/>
      <c r="E45" s="19"/>
      <c r="F45" s="52"/>
      <c r="G45" s="18" t="s">
        <v>21</v>
      </c>
      <c r="H45" s="48">
        <v>7</v>
      </c>
      <c r="I45" s="58"/>
      <c r="J45" s="35" t="s">
        <v>19</v>
      </c>
      <c r="K45" s="61">
        <f>COUNTIF(F22:F42,"ЗМС")</f>
        <v>0</v>
      </c>
    </row>
    <row r="46" spans="1:11" x14ac:dyDescent="0.25">
      <c r="A46" s="54" t="s">
        <v>34</v>
      </c>
      <c r="B46" s="17"/>
      <c r="C46" s="17"/>
      <c r="D46" s="55"/>
      <c r="E46" s="1"/>
      <c r="F46" s="53"/>
      <c r="G46" s="20" t="s">
        <v>45</v>
      </c>
      <c r="H46" s="47">
        <v>21</v>
      </c>
      <c r="I46" s="50"/>
      <c r="J46" s="35" t="s">
        <v>15</v>
      </c>
      <c r="K46" s="61">
        <f>COUNTIF(F23:F42,"МСМК")</f>
        <v>0</v>
      </c>
    </row>
    <row r="47" spans="1:11" x14ac:dyDescent="0.25">
      <c r="A47" s="54" t="s">
        <v>35</v>
      </c>
      <c r="B47" s="17"/>
      <c r="C47" s="17"/>
      <c r="D47" s="55"/>
      <c r="E47" s="1"/>
      <c r="F47" s="53"/>
      <c r="G47" s="20" t="s">
        <v>46</v>
      </c>
      <c r="H47" s="47">
        <v>17</v>
      </c>
      <c r="I47" s="50"/>
      <c r="J47" s="35" t="s">
        <v>17</v>
      </c>
      <c r="K47" s="61">
        <f>COUNTIF(F24:F44,"МС")</f>
        <v>0</v>
      </c>
    </row>
    <row r="48" spans="1:11" ht="9.75" customHeight="1" x14ac:dyDescent="0.25">
      <c r="A48" s="54" t="s">
        <v>36</v>
      </c>
      <c r="B48" s="17"/>
      <c r="C48" s="17"/>
      <c r="D48" s="55"/>
      <c r="E48" s="1"/>
      <c r="F48" s="53"/>
      <c r="G48" s="20" t="s">
        <v>40</v>
      </c>
      <c r="H48" s="48">
        <v>17</v>
      </c>
      <c r="I48" s="49"/>
      <c r="J48" s="35" t="s">
        <v>20</v>
      </c>
      <c r="K48" s="61">
        <f>COUNTIF(F22:F45,"КМС")</f>
        <v>2</v>
      </c>
    </row>
    <row r="49" spans="1:26" x14ac:dyDescent="0.25">
      <c r="A49" s="54"/>
      <c r="B49" s="17"/>
      <c r="C49" s="17"/>
      <c r="D49" s="55"/>
      <c r="E49" s="1"/>
      <c r="F49" s="53"/>
      <c r="G49" s="20" t="s">
        <v>41</v>
      </c>
      <c r="H49" s="48">
        <f>COUNTIF(A22:A42,"НФ")</f>
        <v>0</v>
      </c>
      <c r="I49" s="49"/>
      <c r="J49" s="69" t="s">
        <v>47</v>
      </c>
      <c r="K49" s="61">
        <f>COUNTIF(F22:F46,"1 сп.р.")</f>
        <v>16</v>
      </c>
    </row>
    <row r="50" spans="1:26" x14ac:dyDescent="0.25">
      <c r="A50" s="54"/>
      <c r="B50" s="17"/>
      <c r="C50" s="17"/>
      <c r="D50" s="55"/>
      <c r="E50" s="1"/>
      <c r="F50" s="53"/>
      <c r="G50" s="20" t="s">
        <v>42</v>
      </c>
      <c r="H50" s="36">
        <f>COUNTIF(A22:A42,"НС")</f>
        <v>4</v>
      </c>
      <c r="I50" s="51"/>
      <c r="J50" s="70" t="s">
        <v>49</v>
      </c>
      <c r="K50" s="61">
        <f>COUNTIF(F22:F47,"2 сп.р.")</f>
        <v>1</v>
      </c>
    </row>
    <row r="51" spans="1:26" x14ac:dyDescent="0.25">
      <c r="A51" s="54"/>
      <c r="B51" s="17"/>
      <c r="C51" s="17"/>
      <c r="D51" s="55"/>
      <c r="E51" s="22"/>
      <c r="F51" s="59"/>
      <c r="G51" s="20" t="s">
        <v>43</v>
      </c>
      <c r="H51" s="36">
        <f>COUNTIF(A22:A42,"ДСКВ")</f>
        <v>0</v>
      </c>
      <c r="I51" s="60"/>
      <c r="J51" s="70" t="s">
        <v>48</v>
      </c>
      <c r="K51" s="61">
        <f>COUNTIF(F22:F48,"3 сп.р.")</f>
        <v>2</v>
      </c>
    </row>
    <row r="52" spans="1:26" x14ac:dyDescent="0.25">
      <c r="A52" s="23"/>
      <c r="K52" s="24"/>
    </row>
    <row r="53" spans="1:26" ht="15.6" x14ac:dyDescent="0.25">
      <c r="A53" s="122" t="s">
        <v>2</v>
      </c>
      <c r="B53" s="123"/>
      <c r="C53" s="123"/>
      <c r="D53" s="123"/>
      <c r="E53" s="124" t="s">
        <v>7</v>
      </c>
      <c r="F53" s="124"/>
      <c r="G53" s="124"/>
      <c r="H53" s="124"/>
      <c r="I53" s="124" t="s">
        <v>37</v>
      </c>
      <c r="J53" s="124"/>
      <c r="K53" s="125"/>
    </row>
    <row r="54" spans="1:26" x14ac:dyDescent="0.25">
      <c r="A54" s="23"/>
      <c r="B54" s="1"/>
      <c r="C54" s="1"/>
      <c r="E54" s="1"/>
      <c r="F54" s="19"/>
      <c r="G54" s="19"/>
      <c r="H54" s="19"/>
      <c r="I54" s="19"/>
      <c r="J54" s="19"/>
      <c r="K54" s="28"/>
    </row>
    <row r="55" spans="1:26" x14ac:dyDescent="0.25">
      <c r="A55" s="25"/>
      <c r="D55" s="26"/>
      <c r="E55" s="56"/>
      <c r="F55" s="26"/>
      <c r="G55" s="26"/>
      <c r="H55" s="57"/>
      <c r="I55" s="57"/>
      <c r="J55" s="26"/>
      <c r="K55" s="27"/>
    </row>
    <row r="56" spans="1:26" s="11" customFormat="1" x14ac:dyDescent="0.25">
      <c r="A56" s="25"/>
      <c r="B56" s="26"/>
      <c r="C56" s="26"/>
      <c r="D56" s="26"/>
      <c r="E56" s="56"/>
      <c r="F56" s="26"/>
      <c r="G56" s="26"/>
      <c r="H56" s="57"/>
      <c r="I56" s="57"/>
      <c r="J56" s="26"/>
      <c r="K56" s="2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39" customFormat="1" ht="18" x14ac:dyDescent="0.25">
      <c r="A57" s="25"/>
      <c r="B57" s="26"/>
      <c r="C57" s="26"/>
      <c r="D57" s="26"/>
      <c r="E57" s="56"/>
      <c r="F57" s="26"/>
      <c r="G57" s="26"/>
      <c r="H57" s="57"/>
      <c r="I57" s="57"/>
      <c r="J57" s="26"/>
      <c r="K57" s="27"/>
    </row>
    <row r="58" spans="1:26" x14ac:dyDescent="0.25">
      <c r="A58" s="25"/>
      <c r="D58" s="26"/>
      <c r="E58" s="56"/>
      <c r="F58" s="26"/>
      <c r="G58" s="26"/>
      <c r="H58" s="57"/>
      <c r="I58" s="57"/>
      <c r="J58" s="26"/>
      <c r="K58" s="27"/>
    </row>
    <row r="59" spans="1:26" ht="16.2" thickBot="1" x14ac:dyDescent="0.3">
      <c r="A59" s="126" t="str">
        <f>G18</f>
        <v>БУКОВА О.Ю.(IК, г. Пенза)</v>
      </c>
      <c r="B59" s="127"/>
      <c r="C59" s="127"/>
      <c r="D59" s="127"/>
      <c r="E59" s="127" t="str">
        <f>G17</f>
        <v>БОЯРОВ В.В. (ВК, г. Саранск)</v>
      </c>
      <c r="F59" s="127"/>
      <c r="G59" s="127"/>
      <c r="H59" s="127"/>
      <c r="I59" s="127" t="str">
        <f>G19</f>
        <v>КОЧЕТКОВ Д.А. (ВК, г. Саранск)</v>
      </c>
      <c r="J59" s="127"/>
      <c r="K59" s="128"/>
    </row>
    <row r="60" spans="1:26" ht="14.4" thickTop="1" x14ac:dyDescent="0.25"/>
    <row r="61" spans="1:26" ht="18" x14ac:dyDescent="0.25">
      <c r="A61" s="39"/>
      <c r="B61" s="40"/>
      <c r="C61" s="40"/>
      <c r="D61" s="39"/>
      <c r="E61" s="41"/>
      <c r="F61" s="39"/>
      <c r="G61" s="39"/>
      <c r="H61" s="42"/>
      <c r="I61" s="42"/>
      <c r="J61" s="39"/>
      <c r="K61" s="39"/>
    </row>
    <row r="62" spans="1:26" ht="21" x14ac:dyDescent="0.25">
      <c r="A62" s="37"/>
      <c r="B62" s="37"/>
      <c r="C62" s="38"/>
      <c r="D62" s="116"/>
      <c r="E62" s="116"/>
      <c r="F62" s="116"/>
      <c r="G62" s="116"/>
    </row>
    <row r="63" spans="1:26" ht="18" x14ac:dyDescent="0.25">
      <c r="D63" s="39"/>
    </row>
  </sheetData>
  <autoFilter ref="B21:H21">
    <sortState ref="B22:H42">
      <sortCondition ref="H21"/>
    </sortState>
  </autoFilter>
  <sortState ref="A22:G58">
    <sortCondition ref="A22:A58"/>
  </sortState>
  <mergeCells count="25">
    <mergeCell ref="A13:D13"/>
    <mergeCell ref="A14:D14"/>
    <mergeCell ref="A15:G15"/>
    <mergeCell ref="H15:K15"/>
    <mergeCell ref="D62:G62"/>
    <mergeCell ref="A44:D44"/>
    <mergeCell ref="G44:K44"/>
    <mergeCell ref="A53:D53"/>
    <mergeCell ref="E53:H53"/>
    <mergeCell ref="I53:K53"/>
    <mergeCell ref="A59:D59"/>
    <mergeCell ref="E59:H59"/>
    <mergeCell ref="I59:K59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78740157480314965" bottom="0.51181102362204722" header="0.15748031496062992" footer="0.11811023622047245"/>
  <pageSetup paperSize="256" scale="6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2024-07-04T11:11:24Z</cp:lastPrinted>
  <dcterms:created xsi:type="dcterms:W3CDTF">1996-10-08T23:32:33Z</dcterms:created>
  <dcterms:modified xsi:type="dcterms:W3CDTF">2024-07-04T12:52:36Z</dcterms:modified>
</cp:coreProperties>
</file>