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на русбайк\"/>
    </mc:Choice>
  </mc:AlternateContent>
  <xr:revisionPtr revIDLastSave="0" documentId="8_{7F345B10-C6AA-4964-9B8E-E25DC3049E81}" xr6:coauthVersionLast="47" xr6:coauthVersionMax="47" xr10:uidLastSave="{00000000-0000-0000-0000-000000000000}"/>
  <bookViews>
    <workbookView xWindow="-108" yWindow="-108" windowWidth="23256" windowHeight="12456" xr2:uid="{CF9436A9-280D-41AE-AD44-BBAAFF8C3E6B}"/>
  </bookViews>
  <sheets>
    <sheet name="юниоры кейрин итог (3)" sheetId="1" r:id="rId1"/>
  </sheets>
  <externalReferences>
    <externalReference r:id="rId2"/>
  </externalReferences>
  <definedNames>
    <definedName name="_xlnm.Print_Area" localSheetId="0">'юниоры кейрин итог (3)'!$A$1:$I$76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F74" i="1"/>
  <c r="D74" i="1"/>
  <c r="G66" i="1"/>
  <c r="G65" i="1"/>
  <c r="G64" i="1"/>
  <c r="G63" i="1"/>
  <c r="G62" i="1" s="1"/>
  <c r="G61" i="1" s="1"/>
  <c r="F41" i="1"/>
  <c r="E41" i="1"/>
  <c r="D41" i="1"/>
  <c r="C41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F34" i="1"/>
  <c r="E34" i="1"/>
  <c r="D34" i="1"/>
  <c r="C34" i="1"/>
  <c r="G33" i="1"/>
  <c r="F33" i="1"/>
  <c r="E33" i="1"/>
  <c r="D33" i="1"/>
  <c r="C33" i="1"/>
  <c r="F32" i="1"/>
  <c r="E32" i="1"/>
  <c r="D32" i="1"/>
  <c r="C32" i="1"/>
  <c r="G31" i="1"/>
  <c r="F31" i="1"/>
  <c r="E31" i="1"/>
  <c r="D31" i="1"/>
  <c r="C31" i="1"/>
  <c r="F30" i="1"/>
  <c r="E30" i="1"/>
  <c r="D30" i="1"/>
  <c r="C30" i="1"/>
  <c r="G29" i="1"/>
  <c r="F29" i="1"/>
  <c r="I62" i="1" s="1"/>
  <c r="E29" i="1"/>
  <c r="D29" i="1"/>
  <c r="C29" i="1"/>
  <c r="G28" i="1"/>
  <c r="F28" i="1"/>
  <c r="E28" i="1"/>
  <c r="D28" i="1"/>
  <c r="C28" i="1"/>
  <c r="F27" i="1"/>
  <c r="E27" i="1"/>
  <c r="D27" i="1"/>
  <c r="C27" i="1"/>
  <c r="F26" i="1"/>
  <c r="E26" i="1"/>
  <c r="D26" i="1"/>
  <c r="C26" i="1"/>
  <c r="G25" i="1"/>
  <c r="F25" i="1"/>
  <c r="E25" i="1"/>
  <c r="D25" i="1"/>
  <c r="C25" i="1"/>
  <c r="F24" i="1"/>
  <c r="I63" i="1" s="1"/>
  <c r="E24" i="1"/>
  <c r="D24" i="1"/>
  <c r="C24" i="1"/>
  <c r="G23" i="1"/>
  <c r="F23" i="1"/>
  <c r="E23" i="1"/>
  <c r="D23" i="1"/>
  <c r="C23" i="1"/>
  <c r="F22" i="1"/>
  <c r="I61" i="1" s="1"/>
  <c r="E22" i="1"/>
  <c r="D22" i="1"/>
  <c r="C22" i="1"/>
  <c r="I64" i="1" l="1"/>
  <c r="I65" i="1"/>
  <c r="I60" i="1"/>
  <c r="I66" i="1"/>
</calcChain>
</file>

<file path=xl/sharedStrings.xml><?xml version="1.0" encoding="utf-8"?>
<sst xmlns="http://schemas.openxmlformats.org/spreadsheetml/2006/main" count="78" uniqueCount="62">
  <si>
    <t>Министерство спорта Российской федерации</t>
  </si>
  <si>
    <t>Федерация велосипедного спорта России</t>
  </si>
  <si>
    <t/>
  </si>
  <si>
    <t>ВСЕРОССИЙСКИЕ СОРЕВНОВАНИЯ</t>
  </si>
  <si>
    <t>по велосипедному спорту</t>
  </si>
  <si>
    <t>ИТОГОВЫЙ ПРОТОКОЛ</t>
  </si>
  <si>
    <t>трек - кейрин</t>
  </si>
  <si>
    <t>Юниоры 17-18 лет</t>
  </si>
  <si>
    <t>МЕСТО ПРОВЕДЕНИЯ: г. Санкт-Петербург</t>
  </si>
  <si>
    <t>НАЧАЛО ГОНКИ:</t>
  </si>
  <si>
    <t>№ ВРВС: 0080451611Я</t>
  </si>
  <si>
    <t>ДАТА ПРОВЕДЕНИЯ: 22 января 2024 года</t>
  </si>
  <si>
    <t>ОКОНЧАНИЕ ГОНКИ:</t>
  </si>
  <si>
    <t>№ ЕКП 2024: 2008780021017491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</si>
  <si>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</si>
  <si>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</si>
  <si>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</si>
  <si>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</si>
  <si>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</si>
  <si>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</si>
  <si>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</si>
  <si>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</si>
  <si>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</si>
  <si>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</si>
  <si>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</si>
  <si>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</si>
  <si>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 1,500 0,250/6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</si>
  <si>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</si>
  <si>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</si>
  <si>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</si>
  <si>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</si>
  <si>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</si>
  <si>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</si>
  <si>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</si>
  <si>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</si>
  <si>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</si>
  <si>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Тульская область</t>
  </si>
  <si>
    <t>МС</t>
  </si>
  <si>
    <t>КМС</t>
  </si>
  <si>
    <t>Санкт-Петербург</t>
  </si>
  <si>
    <t>Республика Крым</t>
  </si>
  <si>
    <t>ПОГОДНЫЕ УСЛОВИЯ</t>
  </si>
  <si>
    <t>СТАТИСТИКА ГОНКИ</t>
  </si>
  <si>
    <t>t°C 25</t>
  </si>
  <si>
    <t>Субъектов РФ</t>
  </si>
  <si>
    <t>ЗМС</t>
  </si>
  <si>
    <t>Р 991</t>
  </si>
  <si>
    <t>Заявлено</t>
  </si>
  <si>
    <t>МСМК</t>
  </si>
  <si>
    <t>вл. 45%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</si>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</sst>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.00"/>
    <numFmt numFmtId="165" formatCode="0.000"/>
    <numFmt numFmtId="166" formatCode="mm:ss.000"/>
    <numFmt numFmtId="167" formatCode="yyyy"/>
  </numFmts>
  <fonts count="19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14" fontId="1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166" fontId="16" fillId="0" borderId="27" xfId="0" applyNumberFormat="1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8" fillId="0" borderId="3" xfId="2" applyFont="1" applyBorder="1" applyAlignment="1">
      <alignment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167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27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21" xfId="0" applyFont="1" applyBorder="1" applyAlignment="1">
      <alignment horizontal="center"/>
    </xf>
  </cellXfs>
  <cellStyles count="3">
    <cellStyle name="Обычный" xfId="0" builtinId="0"/>
    <cellStyle name="Обычный_ID4938_RS_1" xfId="2" xr:uid="{FBF00089-3A81-4C12-80E4-33E9AC8D2736}"/>
    <cellStyle name="Обычный_Стартовый протокол Смирнов_20101106_Results" xfId="1" xr:uid="{B33C420D-0E53-4A2E-9810-BF31A233DE3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137160</xdr:colOff>
      <xdr:row>0</xdr:row>
      <xdr:rowOff>106680</xdr:rowOff>
    </xdr:from>
    <xdr:to>
      <xdr:col>8</xdr:col>
      <xdr:colOff>838200</xdr:colOff>
      <xdr:row>4</xdr:row>
      <xdr:rowOff>38100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B1C59B0C-2E2C-4044-8F96-4B1494AB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9180" y="106680"/>
          <a:ext cx="70104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60960</xdr:rowOff>
    </xdr:from>
    <xdr:to>
      <xdr:col>1</xdr:col>
      <xdr:colOff>190500</xdr:colOff>
      <xdr:row>4</xdr:row>
      <xdr:rowOff>83820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9FBBD683-5196-438C-AC70-6DFCDD05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75438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548640</xdr:colOff>
      <xdr:row>0</xdr:row>
      <xdr:rowOff>76200</xdr:rowOff>
    </xdr:from>
    <xdr:to>
      <xdr:col>3</xdr:col>
      <xdr:colOff>106680</xdr:colOff>
      <xdr:row>4</xdr:row>
      <xdr:rowOff>30480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18A1469F-1723-4766-8A4E-480C1C3B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76200"/>
          <a:ext cx="11353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67</xdr:row>
      <xdr:rowOff>121920</xdr:rowOff>
    </xdr:from>
    <xdr:to>
      <xdr:col>4</xdr:col>
      <xdr:colOff>411480</xdr:colOff>
      <xdr:row>73</xdr:row>
      <xdr:rowOff>0</xdr:rowOff>
    </xdr:to>
    <xdr:pic>
      <xdr:nvPicPr>
        <xdr:cNvPr id="5" name="Рисунок 2" descr="михайлова">
          <a:extLst>
            <a:ext uri="{FF2B5EF4-FFF2-40B4-BE49-F238E27FC236}">
              <a16:creationId xmlns:a16="http://schemas.microsoft.com/office/drawing/2014/main" id="{EE1AEA37-3A64-4F4F-94CB-3BBB07DE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" y="14066520"/>
          <a:ext cx="129540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655320</xdr:colOff>
      <xdr:row>68</xdr:row>
      <xdr:rowOff>114300</xdr:rowOff>
    </xdr:from>
    <xdr:to>
      <xdr:col>6</xdr:col>
      <xdr:colOff>556260</xdr:colOff>
      <xdr:row>72</xdr:row>
      <xdr:rowOff>152400</xdr:rowOff>
    </xdr:to>
    <xdr:pic>
      <xdr:nvPicPr>
        <xdr:cNvPr id="6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12F78657-C294-461B-A23D-0D1394E6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4234160"/>
          <a:ext cx="10668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457200</xdr:colOff>
      <xdr:row>68</xdr:row>
      <xdr:rowOff>144780</xdr:rowOff>
    </xdr:from>
    <xdr:to>
      <xdr:col>8</xdr:col>
      <xdr:colOff>1112520</xdr:colOff>
      <xdr:row>72</xdr:row>
      <xdr:rowOff>137160</xdr:rowOff>
    </xdr:to>
    <xdr:pic>
      <xdr:nvPicPr>
        <xdr:cNvPr id="7" name="Рисунок 1" descr="Соловьев Г">
          <a:extLst>
            <a:ext uri="{FF2B5EF4-FFF2-40B4-BE49-F238E27FC236}">
              <a16:creationId xmlns:a16="http://schemas.microsoft.com/office/drawing/2014/main" id="{ADDFEE47-B646-4272-A280-BB9AEA6E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7160" y="14264640"/>
          <a:ext cx="18973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sty\OneDrive\&#1056;&#1072;&#1073;&#1086;&#1095;&#1080;&#1081;%20&#1089;&#1090;&#1086;&#1083;\&#1063;&#1056;%2018-23.01.24.xls" TargetMode="External"/><Relationship Id="rId1" Type="http://schemas.openxmlformats.org/officeDocument/2006/relationships/externalLinkPath" Target="file:///C:\Users\nasty\OneDrive\&#1056;&#1072;&#1073;&#1086;&#1095;&#1080;&#1081;%20&#1089;&#1090;&#1086;&#1083;\&#1063;&#1056;%2018-23.01.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писок общий (3)"/>
      <sheetName val="ком спринт юниоры 19-22 1 раунд"/>
      <sheetName val="ком спринт юниорки 19-22 кв (3)"/>
      <sheetName val="ком спринт юниоры 17-18 1 р "/>
      <sheetName val="ком спринт юниорки 17-18 1 р"/>
      <sheetName val="муж выб"/>
      <sheetName val="муж скретч"/>
      <sheetName val="муж спринт на 16 чел"/>
      <sheetName val="жен спринт на8 чел."/>
      <sheetName val="юниоры спринт на8 чел. (2)"/>
      <sheetName val="юниорки спринт на8 чел. (3)"/>
      <sheetName val="муж к (2)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Медисон гр  (4)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муж тех   (2)"/>
      <sheetName val="жен тех "/>
      <sheetName val="юниорки тех "/>
      <sheetName val="юниоры ст ком спринт"/>
      <sheetName val="юниорки ст ком спринт"/>
      <sheetName val="жен ст ком спринт 1 р"/>
      <sheetName val="муж ст ком спринт 1 р "/>
      <sheetName val="юниоры ст ком спринт 1 р"/>
      <sheetName val="юниорки ст ком спринт 1 р"/>
      <sheetName val="муж спринт на 16 чел (2)"/>
      <sheetName val="гонка по очкам муж.  (3)"/>
      <sheetName val="гонка по очкам жен. (2)"/>
      <sheetName val="гонка по очкам юниоры (3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муж ст кгп (3)"/>
      <sheetName val="юниоры ст кгп"/>
      <sheetName val="юниорки ст кгп"/>
      <sheetName val="жен ст кгп"/>
      <sheetName val="муж ст 1 раунд"/>
      <sheetName val="жен ст 1 раунд "/>
      <sheetName val="юниоры ст 1 раунд "/>
      <sheetName val="юниорки ст 1 раунд"/>
      <sheetName val="муж ст кгп финал"/>
      <sheetName val="жен ст кгп финал"/>
      <sheetName val="юниоры ст кгп финал"/>
      <sheetName val="юниорки ст кгп финал"/>
      <sheetName val="игп юниоры."/>
      <sheetName val="игп юниорки."/>
      <sheetName val="жен тех   (4)"/>
      <sheetName val="юниоры тех   (5)"/>
      <sheetName val="юниорки тех   (4)"/>
      <sheetName val="игп муж (2)"/>
      <sheetName val="игп жен) (2)"/>
      <sheetName val="игп юниоры. (2)"/>
      <sheetName val="игп юниорки. (2)"/>
      <sheetName val="юниоры тех "/>
      <sheetName val="Медисон гр женщины"/>
      <sheetName val="ком гонка муж кв"/>
      <sheetName val="ком гонка юниоры 17-18"/>
      <sheetName val="ком гонка юниорки 17-18"/>
      <sheetName val="ком гонка муж 1 раунд"/>
      <sheetName val="ком гонка юниоры 17-18 1 раунд"/>
      <sheetName val="ком гонка юниорки 17-18 1 раунд"/>
      <sheetName val="ком гонка жен"/>
      <sheetName val="ком гонка муж фин"/>
      <sheetName val="ком гонка юниоры 17-18 финал"/>
      <sheetName val="ком гонка юниорки 17-18 финал"/>
      <sheetName val="Игп муж."/>
      <sheetName val="игп жен"/>
      <sheetName val="игп юниоры"/>
      <sheetName val="Игп юниорки"/>
      <sheetName val="игп жен (2)"/>
      <sheetName val="игп юниоры (2)"/>
      <sheetName val="Игп юниорки (2)"/>
      <sheetName val="муж скретч ом 1"/>
      <sheetName val="жен скретч ом 1 (2)"/>
      <sheetName val="юниоры скретч ом 1 (3)"/>
      <sheetName val="юниорки скретч ом 1 (4)"/>
      <sheetName val="темпо муж"/>
      <sheetName val="темпо жен"/>
      <sheetName val="темпо юниоры"/>
      <sheetName val="темпо юниорки"/>
      <sheetName val="муж выб ом 3"/>
      <sheetName val="жен выб ом 3 (2)"/>
      <sheetName val="юниоры выб ом 3 (3)"/>
      <sheetName val="юниорки выб ом 3"/>
      <sheetName val="Омниум итог муж"/>
      <sheetName val="Омниум итог жен"/>
      <sheetName val="Омниум итог юниоры"/>
      <sheetName val="Омниум итог юниорки"/>
      <sheetName val="юниоры медисон (2)"/>
      <sheetName val="юниорки медисон (3)"/>
      <sheetName val="ком гонка жен финал"/>
      <sheetName val="медисон  старт жен."/>
      <sheetName val="омниум муж.  (3)"/>
      <sheetName val="омниум жен. (2)"/>
      <sheetName val="омниум юниоры (3)"/>
      <sheetName val="омниум юниорки. (2)"/>
      <sheetName val="медисон  старт муж"/>
      <sheetName val="кгп муж команда кв"/>
      <sheetName val="кгп жен команда кв "/>
      <sheetName val="кгп юниоры команда кв  "/>
      <sheetName val="кгп юниорки команда кв "/>
      <sheetName val="кгп муж команда 1 р"/>
      <sheetName val="кгп юниоры команда 1 р "/>
      <sheetName val="кгп юниорки команда 1 р "/>
      <sheetName val="кгп муж команда финал"/>
      <sheetName val="кгп жен команда финал"/>
      <sheetName val="кгп юниоры команда финал"/>
      <sheetName val="кгп юниорки команда финал"/>
      <sheetName val="М игп."/>
      <sheetName val="ж игп"/>
      <sheetName val="юниоры игп (2)"/>
      <sheetName val="юниорки ИГП "/>
      <sheetName val="ж игп ф"/>
      <sheetName val="юниоры игп ф"/>
      <sheetName val="юниорки ИГП  ф"/>
      <sheetName val="муж скр "/>
      <sheetName val="жен скр "/>
      <sheetName val="юниоры скр "/>
      <sheetName val="юниорки скр "/>
      <sheetName val="муж  гр темпо "/>
      <sheetName val="жен  гр темпо "/>
      <sheetName val="юниоры гр темпо "/>
      <sheetName val="юниорки гр темпо"/>
      <sheetName val="Муж Выб  "/>
      <sheetName val="Жен выб"/>
      <sheetName val="юниоры выб "/>
      <sheetName val="юниорки выб "/>
      <sheetName val="муж омниум. темп "/>
      <sheetName val="жен омниум. темп "/>
      <sheetName val="юниоры омниум. темп "/>
      <sheetName val="юниорки омниум. темп "/>
      <sheetName val="Медисон гр юниоры"/>
      <sheetName val="Медисон гр юниорки"/>
      <sheetName val="медисон  старт юниоры"/>
      <sheetName val="медисон  старт юниорки"/>
      <sheetName val="Лист1"/>
      <sheetName val="гит 500 юниорки. (2)"/>
      <sheetName val="гит 500 юниоры. (2)"/>
      <sheetName val="гит 500 жен) (2)"/>
      <sheetName val="гит 500 муж (2)"/>
      <sheetName val="юниорки ст ком спринт (2)"/>
      <sheetName val="юниоры ст ком спринт (2)"/>
      <sheetName val="жен ст ком спринт"/>
      <sheetName val="муж ст ком спринт"/>
      <sheetName val="юниорки ст ком спринт финал (2)"/>
      <sheetName val="юниоры ст ком спринт финал (2)"/>
      <sheetName val="жен ст ком спринт финал"/>
      <sheetName val="муж ст ком спринт финал"/>
      <sheetName val="мн.г. муж. "/>
      <sheetName val="мн.г. муж.  (2)"/>
      <sheetName val="мн.г. юниоры"/>
      <sheetName val="мн.г. юниоры (2)"/>
      <sheetName val="мн.г. юниоры (3)"/>
      <sheetName val="мн.г. юниорки."/>
      <sheetName val="мн.г. юниорки. (2)"/>
      <sheetName val="муж 1 гр  (3)"/>
      <sheetName val="муж 2 гр  "/>
      <sheetName val="юниоры 1 гр  (5)"/>
      <sheetName val="юниоры 2 гр "/>
      <sheetName val="юниоры 3 гр "/>
      <sheetName val="юниорки 1 гр  "/>
      <sheetName val="юниорки 2 гр "/>
      <sheetName val="муж 1 гр  (2)"/>
      <sheetName val="юниоры 1 гр  (4)"/>
      <sheetName val="жен 1 гр "/>
      <sheetName val="юниорки 1 гр  (2)"/>
      <sheetName val="Ит юниорки."/>
      <sheetName val="Ит юниоры ."/>
      <sheetName val="Ит жен"/>
      <sheetName val="Ит муж"/>
      <sheetName val="Ит юниорки. (2)"/>
      <sheetName val="Ит юниоры . (2)"/>
      <sheetName val="Ит жен (2)"/>
      <sheetName val="Ит муж (2)"/>
      <sheetName val="юниорки Гст 500 сх"/>
      <sheetName val="юниоры Гст 500СХ"/>
      <sheetName val="250 см жен)"/>
      <sheetName val="250 см муж"/>
      <sheetName val="юниорки 500 гит.  (4)"/>
      <sheetName val="юниоры 500 гит.  (2)"/>
      <sheetName val="муж Гст"/>
      <sheetName val="жен Гст"/>
      <sheetName val="юниоры Гст"/>
      <sheetName val="юниорки Гст"/>
      <sheetName val="муж В (3)"/>
      <sheetName val=" юниоры В"/>
      <sheetName val=" юниорки В (2)"/>
      <sheetName val="муж 1000 (3)"/>
      <sheetName val="муж 1 гр  (4)"/>
      <sheetName val="юниоры 1 гр  (6)"/>
      <sheetName val="жен 1 гр  (2)"/>
      <sheetName val="юниорки 1 гр  (3)"/>
      <sheetName val="муж Гст (2)"/>
      <sheetName val="муж тех   (3)"/>
      <sheetName val="муж 1000 см"/>
      <sheetName val="Кейрин.табл юниоры"/>
      <sheetName val="муж 200 гит.  (2)"/>
      <sheetName val="жен 200 гит.  (3)"/>
      <sheetName val="юниоры 200 гит.  (4)"/>
      <sheetName val="юниорки 200 гит. "/>
      <sheetName val="муж 1 гр  (5)"/>
      <sheetName val="юниоры 1 гр  (7)"/>
      <sheetName val="жен 1 гр  (3)"/>
      <sheetName val="юниорки 1 гр  (4)"/>
      <sheetName val="мн.г. муж.  (3)"/>
      <sheetName val="мн.г. юниоры (4)"/>
      <sheetName val="мн.г.жен."/>
      <sheetName val="мн.г. юниорки. (3)"/>
      <sheetName val="кейрин муж (3)"/>
      <sheetName val="кейрин жен (3)"/>
      <sheetName val="кейрин юниорки"/>
      <sheetName val="кейрин юниоры"/>
      <sheetName val="муж 1 гр  (6)"/>
      <sheetName val="юниоры 1 гр  (8)"/>
      <sheetName val="жен 1 гр  (4)"/>
      <sheetName val="юниорки 1 гр  (5)"/>
      <sheetName val="список общий РС"/>
      <sheetName val="список общий ВС (3)"/>
      <sheetName val="список"/>
      <sheetName val="список общий ЧР"/>
      <sheetName val="гонка по очкам муж"/>
      <sheetName val="гонка по очкам муж (2)"/>
      <sheetName val="гонка по очкам муж (3)"/>
      <sheetName val="гит 1000 муж"/>
      <sheetName val="гонка по очкам муж 2"/>
      <sheetName val="гит 1000 муж (2)"/>
      <sheetName val="гонка по очкам муж 2 (2)"/>
      <sheetName val="гонка по очкам муж 2 (3)"/>
      <sheetName val="мн гонка муж итог"/>
      <sheetName val="гонка по очкам жен"/>
      <sheetName val="гонка по очкам жен 2"/>
      <sheetName val="гонка по очкам жен 2 (2)"/>
      <sheetName val="гонка по очкам жен 2 (3)"/>
      <sheetName val="мн гонка жен итог (2)"/>
      <sheetName val="Гит 200 м муж"/>
      <sheetName val="Гит 200 м жен"/>
      <sheetName val="список общий КР "/>
      <sheetName val="ком спринт жен кв (2)"/>
      <sheetName val="ком спринт муж кв"/>
      <sheetName val="ком спринт жен финал"/>
      <sheetName val="ком спринт муж кв (2)"/>
      <sheetName val="Гит 200 муж"/>
      <sheetName val="Гит 200 м жен."/>
      <sheetName val="муж спр 16 чел   (2)"/>
      <sheetName val="муж спринт итог"/>
      <sheetName val="жен спринт на 8 чел  "/>
      <sheetName val="жен спринт итог (2)"/>
      <sheetName val="Кейрин.табл муж (2)"/>
      <sheetName val="муж кейрин итог (2)"/>
      <sheetName val="Кейрин. жен"/>
      <sheetName val="жен кейрин итог (3)"/>
      <sheetName val="список общий ПР"/>
      <sheetName val="гонка по очкам юниоры кв 1"/>
      <sheetName val="гонка по очкам юниоры кв 2"/>
      <sheetName val="гонка по очкам юниоры кв 3"/>
      <sheetName val="гонка по очкам юниоры "/>
      <sheetName val="гонка по очкам юниоры  2"/>
      <sheetName val="гонка по очкам юниоры  2 (2)"/>
      <sheetName val="гонка по очкам юниоры  2 (3)"/>
      <sheetName val="мн гонка юниоры итог (3)"/>
      <sheetName val="гонка по очкам юниорки кв 1 (2)"/>
      <sheetName val="гонка по очкам юниорки кв 2"/>
      <sheetName val="гонка по очкам юниорки"/>
      <sheetName val="гонка по очкам юниорки 2"/>
      <sheetName val="гонка по очкам юниорки 2 (2)"/>
      <sheetName val="гонка по очкам юниорки 2 (3)"/>
      <sheetName val="мн гонка юниорки итог (4)"/>
      <sheetName val="Гит 500 м юниорки"/>
      <sheetName val="Гит 500 м юниоры (2)"/>
      <sheetName val="список общий ВС"/>
      <sheetName val="ком спринт юниорки 17-18 кв "/>
      <sheetName val="ком спринт юниоры 17-18 кв"/>
      <sheetName val="ком спринт юниорки 17-18 финал"/>
      <sheetName val="ком спринт юниоры 17-18 финал"/>
      <sheetName val="Гит 200 м юниоры 17-18"/>
      <sheetName val="Гит 200 м юниорки"/>
      <sheetName val="юниоры спринт на 8 чел "/>
      <sheetName val="юниоры спринт итог (2)"/>
      <sheetName val="юниорки спринт на 8 чел  (2)"/>
      <sheetName val="юниорки спринт итог (3)"/>
      <sheetName val="Кейрин.табл юниоры."/>
      <sheetName val="юниоры кейрин итог (3)"/>
      <sheetName val="Кейрин.табл юниорки"/>
      <sheetName val="юниорки кейрин итог (4)"/>
      <sheetName val="список общий ФВСР"/>
      <sheetName val="муж скр в"/>
      <sheetName val="юниоры в (2)"/>
      <sheetName val="юниорки в (3)"/>
      <sheetName val="Муж Выб  В"/>
      <sheetName val="юниоры  Выб  В (2)"/>
      <sheetName val="юниорки  Выб  В (3)"/>
      <sheetName val="Муж многодневка (3)"/>
      <sheetName val="юниоры многодневка (4)"/>
      <sheetName val="жен многодневка (2)"/>
      <sheetName val="юниорки многодневка (5)"/>
      <sheetName val="муж к"/>
      <sheetName val="жен к (3)"/>
      <sheetName val="жен 200 гит.  (4)"/>
      <sheetName val="муж 200 гит.  (3)"/>
      <sheetName val="муж спринт"/>
      <sheetName val="жен спринт "/>
      <sheetName val="Муж многодневка (4)"/>
      <sheetName val="юниоры многодневка (5)"/>
      <sheetName val="жен многодневка (3)"/>
      <sheetName val="юниорки многодневка (6)"/>
      <sheetName val="муж к (3)"/>
      <sheetName val="жен к (4)"/>
      <sheetName val="жен 200 гит.  (5)"/>
      <sheetName val="муж 200 гит.  (4)"/>
      <sheetName val="муж спринт (2)"/>
      <sheetName val="жен спринт  (2)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  <cell r="I7" t="str">
            <v>Многодневная гонка
Мужчины</v>
          </cell>
        </row>
        <row r="9">
          <cell r="B9">
            <v>1</v>
          </cell>
          <cell r="C9">
            <v>10023524100</v>
          </cell>
          <cell r="D9" t="str">
            <v>Гонов Лев</v>
          </cell>
          <cell r="E9">
            <v>36531</v>
          </cell>
          <cell r="F9" t="str">
            <v>МСМК</v>
          </cell>
          <cell r="G9" t="str">
            <v>СПб</v>
          </cell>
          <cell r="I9">
            <v>1</v>
          </cell>
        </row>
        <row r="10">
          <cell r="B10">
            <v>2</v>
          </cell>
          <cell r="C10">
            <v>10015314361</v>
          </cell>
          <cell r="D10" t="str">
            <v>Смирнов Иван</v>
          </cell>
          <cell r="E10">
            <v>36174</v>
          </cell>
          <cell r="F10" t="str">
            <v>МСМК</v>
          </cell>
          <cell r="G10" t="str">
            <v>СПб</v>
          </cell>
          <cell r="I10">
            <v>1</v>
          </cell>
        </row>
        <row r="11">
          <cell r="B11">
            <v>3</v>
          </cell>
          <cell r="C11">
            <v>10034952922</v>
          </cell>
          <cell r="D11" t="str">
            <v>Берсенев Никита</v>
          </cell>
          <cell r="E11">
            <v>36610</v>
          </cell>
          <cell r="F11" t="str">
            <v>МСМК</v>
          </cell>
          <cell r="G11" t="str">
            <v>СПб</v>
          </cell>
          <cell r="I11">
            <v>1</v>
          </cell>
        </row>
        <row r="12">
          <cell r="B12">
            <v>4</v>
          </cell>
          <cell r="C12">
            <v>10010168412</v>
          </cell>
          <cell r="D12" t="str">
            <v>Мальнев Сергей</v>
          </cell>
          <cell r="E12">
            <v>36015</v>
          </cell>
          <cell r="F12" t="str">
            <v>МС</v>
          </cell>
          <cell r="G12" t="str">
            <v>СПб</v>
          </cell>
          <cell r="I12">
            <v>1</v>
          </cell>
        </row>
        <row r="13">
          <cell r="B13">
            <v>5</v>
          </cell>
          <cell r="C13">
            <v>10036018912</v>
          </cell>
          <cell r="D13" t="str">
            <v>Шичкин Влас</v>
          </cell>
          <cell r="E13">
            <v>37281</v>
          </cell>
          <cell r="F13" t="str">
            <v>МСМК</v>
          </cell>
          <cell r="G13" t="str">
            <v>СПб</v>
          </cell>
          <cell r="I13">
            <v>1</v>
          </cell>
        </row>
        <row r="14">
          <cell r="B14">
            <v>6</v>
          </cell>
          <cell r="C14">
            <v>10036019013</v>
          </cell>
          <cell r="D14" t="str">
            <v>Щегольков Илья</v>
          </cell>
          <cell r="E14">
            <v>37410</v>
          </cell>
          <cell r="F14" t="str">
            <v>МСМК</v>
          </cell>
          <cell r="G14" t="str">
            <v>СПб</v>
          </cell>
          <cell r="I14">
            <v>1</v>
          </cell>
        </row>
        <row r="15">
          <cell r="B15">
            <v>7</v>
          </cell>
          <cell r="C15">
            <v>10036092771</v>
          </cell>
          <cell r="D15" t="str">
            <v>Игошев Егор</v>
          </cell>
          <cell r="E15">
            <v>37439</v>
          </cell>
          <cell r="F15" t="str">
            <v>МСМК</v>
          </cell>
          <cell r="G15" t="str">
            <v>СПб</v>
          </cell>
          <cell r="I15">
            <v>1</v>
          </cell>
        </row>
        <row r="16">
          <cell r="B16">
            <v>8</v>
          </cell>
          <cell r="C16">
            <v>10036018811</v>
          </cell>
          <cell r="D16" t="str">
            <v>Новолодский Иван</v>
          </cell>
          <cell r="E16">
            <v>37411</v>
          </cell>
          <cell r="F16" t="str">
            <v>МСМК</v>
          </cell>
          <cell r="G16" t="str">
            <v>СПб</v>
          </cell>
          <cell r="I16">
            <v>1</v>
          </cell>
        </row>
        <row r="17">
          <cell r="B17">
            <v>9</v>
          </cell>
          <cell r="C17">
            <v>10036013858</v>
          </cell>
          <cell r="D17" t="str">
            <v>Денисов Денис</v>
          </cell>
          <cell r="E17">
            <v>37597</v>
          </cell>
          <cell r="F17" t="str">
            <v>МСМК</v>
          </cell>
          <cell r="G17" t="str">
            <v>СПб</v>
          </cell>
          <cell r="I17">
            <v>1</v>
          </cell>
        </row>
        <row r="18">
          <cell r="B18">
            <v>10</v>
          </cell>
          <cell r="C18">
            <v>10065490946</v>
          </cell>
          <cell r="D18" t="str">
            <v>Крючков Марк</v>
          </cell>
          <cell r="E18">
            <v>37676</v>
          </cell>
          <cell r="F18" t="str">
            <v>МСМК</v>
          </cell>
          <cell r="G18" t="str">
            <v>СПб</v>
          </cell>
          <cell r="I18">
            <v>1</v>
          </cell>
        </row>
        <row r="19">
          <cell r="B19">
            <v>11</v>
          </cell>
          <cell r="C19">
            <v>10090937177</v>
          </cell>
          <cell r="D19" t="str">
            <v>Постарнак Михаил</v>
          </cell>
          <cell r="E19">
            <v>38212</v>
          </cell>
          <cell r="F19" t="str">
            <v>МСМК</v>
          </cell>
          <cell r="G19" t="str">
            <v>СПб</v>
          </cell>
          <cell r="I19">
            <v>1</v>
          </cell>
        </row>
        <row r="20">
          <cell r="B20">
            <v>12</v>
          </cell>
          <cell r="C20">
            <v>10065490643</v>
          </cell>
          <cell r="D20" t="str">
            <v>Зараковский Даниил</v>
          </cell>
          <cell r="E20">
            <v>38183</v>
          </cell>
          <cell r="F20" t="str">
            <v>МСМК</v>
          </cell>
          <cell r="G20" t="str">
            <v>СПб</v>
          </cell>
          <cell r="I20">
            <v>1</v>
          </cell>
        </row>
        <row r="21">
          <cell r="B21">
            <v>13</v>
          </cell>
          <cell r="C21">
            <v>10065490441</v>
          </cell>
          <cell r="D21" t="str">
            <v>Скорняков Григорий</v>
          </cell>
          <cell r="E21">
            <v>38304</v>
          </cell>
          <cell r="F21" t="str">
            <v>МСМК</v>
          </cell>
          <cell r="G21" t="str">
            <v>СПб</v>
          </cell>
          <cell r="I21">
            <v>1</v>
          </cell>
        </row>
        <row r="22">
          <cell r="B22">
            <v>14</v>
          </cell>
          <cell r="C22">
            <v>10090936672</v>
          </cell>
          <cell r="D22" t="str">
            <v>Савекин Илья</v>
          </cell>
          <cell r="E22">
            <v>38489</v>
          </cell>
          <cell r="F22" t="str">
            <v>МС</v>
          </cell>
          <cell r="G22" t="str">
            <v>СПб</v>
          </cell>
          <cell r="I22">
            <v>1</v>
          </cell>
        </row>
        <row r="23">
          <cell r="B23">
            <v>15</v>
          </cell>
          <cell r="C23">
            <v>10097338571</v>
          </cell>
          <cell r="D23" t="str">
            <v>Кузнецов Руслан</v>
          </cell>
          <cell r="E23">
            <v>38425</v>
          </cell>
          <cell r="F23" t="str">
            <v>МС</v>
          </cell>
          <cell r="G23" t="str">
            <v>СПб</v>
          </cell>
          <cell r="I23">
            <v>1</v>
          </cell>
        </row>
        <row r="24">
          <cell r="B24">
            <v>16</v>
          </cell>
          <cell r="C24">
            <v>10097338672</v>
          </cell>
          <cell r="D24" t="str">
            <v>Казаков Даниил</v>
          </cell>
          <cell r="E24">
            <v>38360</v>
          </cell>
          <cell r="F24" t="str">
            <v>МС</v>
          </cell>
          <cell r="G24" t="str">
            <v>СПб</v>
          </cell>
          <cell r="I24">
            <v>1</v>
          </cell>
        </row>
        <row r="25">
          <cell r="B25">
            <v>17</v>
          </cell>
          <cell r="C25">
            <v>10075644826</v>
          </cell>
          <cell r="D25" t="str">
            <v>Бугаенко Виктор</v>
          </cell>
          <cell r="E25">
            <v>38042</v>
          </cell>
          <cell r="F25" t="str">
            <v>МСМК</v>
          </cell>
          <cell r="G25" t="str">
            <v>СПб</v>
          </cell>
          <cell r="I25">
            <v>1</v>
          </cell>
        </row>
        <row r="26">
          <cell r="B26">
            <v>18</v>
          </cell>
          <cell r="C26">
            <v>10120261287</v>
          </cell>
          <cell r="D26" t="str">
            <v>Просандеев Ярослав</v>
          </cell>
          <cell r="E26">
            <v>39151</v>
          </cell>
          <cell r="F26" t="str">
            <v>МС</v>
          </cell>
          <cell r="G26" t="str">
            <v>СПб</v>
          </cell>
        </row>
        <row r="27">
          <cell r="B27">
            <v>19</v>
          </cell>
          <cell r="C27">
            <v>10092621745</v>
          </cell>
          <cell r="D27" t="str">
            <v>Токарев Матвей</v>
          </cell>
          <cell r="E27">
            <v>38828</v>
          </cell>
          <cell r="F27" t="str">
            <v>МС</v>
          </cell>
          <cell r="G27" t="str">
            <v>СПб</v>
          </cell>
        </row>
        <row r="28">
          <cell r="B28">
            <v>20</v>
          </cell>
          <cell r="C28">
            <v>10036018609</v>
          </cell>
          <cell r="D28" t="str">
            <v>Иванов Вячеслав</v>
          </cell>
          <cell r="E28">
            <v>37469</v>
          </cell>
          <cell r="F28" t="str">
            <v>МС</v>
          </cell>
          <cell r="G28" t="str">
            <v>СПб</v>
          </cell>
        </row>
        <row r="29">
          <cell r="B29">
            <v>21</v>
          </cell>
          <cell r="C29">
            <v>10120261186</v>
          </cell>
          <cell r="D29" t="str">
            <v>Гречишкин Вадим</v>
          </cell>
          <cell r="E29">
            <v>39274</v>
          </cell>
          <cell r="F29" t="str">
            <v>МС</v>
          </cell>
          <cell r="G29" t="str">
            <v>СПб</v>
          </cell>
        </row>
        <row r="30">
          <cell r="B30">
            <v>22</v>
          </cell>
          <cell r="C30">
            <v>10111625257</v>
          </cell>
          <cell r="D30" t="str">
            <v>Попов Марк</v>
          </cell>
          <cell r="E30">
            <v>39219</v>
          </cell>
          <cell r="F30" t="str">
            <v>КМС</v>
          </cell>
          <cell r="G30" t="str">
            <v>СПб</v>
          </cell>
        </row>
        <row r="31">
          <cell r="B31">
            <v>23</v>
          </cell>
          <cell r="C31">
            <v>10114021561</v>
          </cell>
          <cell r="D31" t="str">
            <v xml:space="preserve">Болдырев Матвей </v>
          </cell>
          <cell r="E31">
            <v>39320</v>
          </cell>
          <cell r="F31" t="str">
            <v>КМС</v>
          </cell>
          <cell r="G31" t="str">
            <v>СПб</v>
          </cell>
        </row>
        <row r="33">
          <cell r="B33">
            <v>40</v>
          </cell>
          <cell r="C33">
            <v>10054263400</v>
          </cell>
          <cell r="D33" t="str">
            <v>Иванченко Алёна</v>
          </cell>
          <cell r="E33">
            <v>37941</v>
          </cell>
          <cell r="F33" t="str">
            <v>МСМК</v>
          </cell>
          <cell r="G33" t="str">
            <v>СПб</v>
          </cell>
        </row>
        <row r="34">
          <cell r="B34">
            <v>41</v>
          </cell>
          <cell r="C34">
            <v>10049916685</v>
          </cell>
          <cell r="D34" t="str">
            <v>Валгонен Валерия</v>
          </cell>
          <cell r="E34">
            <v>37678</v>
          </cell>
          <cell r="F34" t="str">
            <v>МСМК</v>
          </cell>
          <cell r="G34" t="str">
            <v>СПб</v>
          </cell>
        </row>
        <row r="35">
          <cell r="B35">
            <v>42</v>
          </cell>
          <cell r="C35">
            <v>10094559422</v>
          </cell>
          <cell r="D35" t="str">
            <v>Смирнова Диана</v>
          </cell>
          <cell r="E35">
            <v>38505</v>
          </cell>
          <cell r="F35" t="str">
            <v>МС</v>
          </cell>
          <cell r="G35" t="str">
            <v>СПб</v>
          </cell>
        </row>
        <row r="36">
          <cell r="B36">
            <v>43</v>
          </cell>
          <cell r="C36">
            <v>10111632836</v>
          </cell>
          <cell r="D36" t="str">
            <v>Даньшина Полина</v>
          </cell>
          <cell r="E36">
            <v>39137</v>
          </cell>
          <cell r="F36" t="str">
            <v>МС</v>
          </cell>
          <cell r="G36" t="str">
            <v>СПб</v>
          </cell>
        </row>
        <row r="37">
          <cell r="B37">
            <v>44</v>
          </cell>
          <cell r="C37">
            <v>10111631927</v>
          </cell>
          <cell r="D37" t="str">
            <v>Кокарева Аглая</v>
          </cell>
          <cell r="E37">
            <v>39348</v>
          </cell>
          <cell r="F37" t="str">
            <v>МС</v>
          </cell>
          <cell r="G37" t="str">
            <v>СПб</v>
          </cell>
        </row>
        <row r="38">
          <cell r="B38">
            <v>45</v>
          </cell>
          <cell r="C38">
            <v>10125032576</v>
          </cell>
          <cell r="D38" t="str">
            <v>Ившичева Яна</v>
          </cell>
          <cell r="E38">
            <v>39562</v>
          </cell>
          <cell r="F38" t="str">
            <v>КМС</v>
          </cell>
          <cell r="G38" t="str">
            <v>СПб</v>
          </cell>
        </row>
        <row r="39">
          <cell r="B39">
            <v>46</v>
          </cell>
          <cell r="C39">
            <v>10137268320</v>
          </cell>
          <cell r="D39" t="str">
            <v>Грибова Марина</v>
          </cell>
          <cell r="E39">
            <v>39488</v>
          </cell>
          <cell r="F39" t="str">
            <v>КМС</v>
          </cell>
          <cell r="G39" t="str">
            <v>СПб</v>
          </cell>
        </row>
        <row r="40">
          <cell r="B40">
            <v>47</v>
          </cell>
          <cell r="C40">
            <v>10137270845</v>
          </cell>
          <cell r="D40" t="str">
            <v>Соломатина Олеся</v>
          </cell>
          <cell r="E40">
            <v>39844</v>
          </cell>
          <cell r="F40" t="str">
            <v>КМС</v>
          </cell>
          <cell r="G40" t="str">
            <v>СПб</v>
          </cell>
        </row>
        <row r="41">
          <cell r="B41">
            <v>48</v>
          </cell>
          <cell r="C41">
            <v>10137271047</v>
          </cell>
          <cell r="D41" t="str">
            <v>Костина Ольга</v>
          </cell>
          <cell r="E41">
            <v>40018</v>
          </cell>
          <cell r="F41" t="str">
            <v>КМС</v>
          </cell>
          <cell r="G41" t="str">
            <v>СПб</v>
          </cell>
        </row>
        <row r="42">
          <cell r="B42">
            <v>49</v>
          </cell>
          <cell r="C42">
            <v>10127774848</v>
          </cell>
          <cell r="D42" t="str">
            <v>Деменкова Анастасия</v>
          </cell>
          <cell r="E42">
            <v>39967</v>
          </cell>
          <cell r="F42" t="str">
            <v>КМС</v>
          </cell>
          <cell r="G42" t="str">
            <v>СПб</v>
          </cell>
        </row>
        <row r="43">
          <cell r="B43">
            <v>50</v>
          </cell>
          <cell r="C43">
            <v>10127617931</v>
          </cell>
          <cell r="D43" t="str">
            <v>Васюкова Валерия</v>
          </cell>
          <cell r="E43">
            <v>39814</v>
          </cell>
          <cell r="F43" t="str">
            <v>КМС</v>
          </cell>
          <cell r="G43" t="str">
            <v>СПб</v>
          </cell>
        </row>
        <row r="44">
          <cell r="B44">
            <v>51</v>
          </cell>
          <cell r="C44">
            <v>10124975083</v>
          </cell>
          <cell r="D44" t="str">
            <v>Новолодская Ангелина</v>
          </cell>
          <cell r="E44">
            <v>40017</v>
          </cell>
          <cell r="F44" t="str">
            <v>КМС</v>
          </cell>
          <cell r="G44" t="str">
            <v>СПб</v>
          </cell>
        </row>
        <row r="45">
          <cell r="B45">
            <v>52</v>
          </cell>
          <cell r="C45">
            <v>10141780436</v>
          </cell>
          <cell r="D45" t="str">
            <v>Голыбина Валентина</v>
          </cell>
          <cell r="E45">
            <v>40463</v>
          </cell>
          <cell r="F45" t="str">
            <v>2 СР</v>
          </cell>
          <cell r="G45" t="str">
            <v>СПб</v>
          </cell>
        </row>
        <row r="46">
          <cell r="B46">
            <v>53</v>
          </cell>
          <cell r="C46">
            <v>10144647693</v>
          </cell>
          <cell r="D46" t="str">
            <v>Королева София</v>
          </cell>
          <cell r="E46">
            <v>40324</v>
          </cell>
          <cell r="F46" t="str">
            <v>КМС</v>
          </cell>
          <cell r="G46" t="str">
            <v>СПб</v>
          </cell>
        </row>
        <row r="47">
          <cell r="B47">
            <v>148</v>
          </cell>
          <cell r="C47">
            <v>10144646178</v>
          </cell>
          <cell r="D47" t="str">
            <v>Реппо Эрика</v>
          </cell>
          <cell r="E47">
            <v>40295</v>
          </cell>
          <cell r="F47" t="str">
            <v>КМС</v>
          </cell>
          <cell r="G47" t="str">
            <v>СПб</v>
          </cell>
        </row>
        <row r="49">
          <cell r="B49">
            <v>54</v>
          </cell>
          <cell r="C49">
            <v>10125311654</v>
          </cell>
          <cell r="D49" t="str">
            <v>Новолодский Ростислав</v>
          </cell>
          <cell r="E49">
            <v>39586</v>
          </cell>
          <cell r="F49" t="str">
            <v>КМС</v>
          </cell>
          <cell r="G49" t="str">
            <v>СПб-Лицей</v>
          </cell>
        </row>
        <row r="50">
          <cell r="B50">
            <v>55</v>
          </cell>
          <cell r="C50">
            <v>10125311856</v>
          </cell>
          <cell r="D50" t="str">
            <v>Свиловский Денис</v>
          </cell>
          <cell r="E50">
            <v>39525</v>
          </cell>
          <cell r="F50" t="str">
            <v>КМС</v>
          </cell>
          <cell r="G50" t="str">
            <v>СПб-Лицей</v>
          </cell>
        </row>
        <row r="51">
          <cell r="B51">
            <v>56</v>
          </cell>
          <cell r="C51">
            <v>10125312260</v>
          </cell>
          <cell r="D51" t="str">
            <v>Яковлев Матвей</v>
          </cell>
          <cell r="E51">
            <v>39469</v>
          </cell>
          <cell r="F51" t="str">
            <v>КМС</v>
          </cell>
          <cell r="G51" t="str">
            <v>СПб-Лицей</v>
          </cell>
        </row>
        <row r="52">
          <cell r="B52">
            <v>57</v>
          </cell>
          <cell r="C52">
            <v>10125311957</v>
          </cell>
          <cell r="D52" t="str">
            <v>Свиловский Данил</v>
          </cell>
          <cell r="E52">
            <v>39525</v>
          </cell>
          <cell r="F52" t="str">
            <v>КМС</v>
          </cell>
          <cell r="G52" t="str">
            <v>СПб-Лицей</v>
          </cell>
        </row>
        <row r="53">
          <cell r="B53">
            <v>58</v>
          </cell>
          <cell r="C53">
            <v>10115493638</v>
          </cell>
          <cell r="D53" t="str">
            <v>Блохин Кирилл</v>
          </cell>
          <cell r="E53">
            <v>39608</v>
          </cell>
          <cell r="F53" t="str">
            <v>КМС</v>
          </cell>
          <cell r="G53" t="str">
            <v>СПб-Лицей</v>
          </cell>
        </row>
        <row r="54">
          <cell r="B54">
            <v>59</v>
          </cell>
          <cell r="C54">
            <v>10144855740</v>
          </cell>
          <cell r="D54" t="str">
            <v>Круглов Сергей</v>
          </cell>
          <cell r="E54">
            <v>39918</v>
          </cell>
          <cell r="F54" t="str">
            <v>3 СР</v>
          </cell>
          <cell r="G54" t="str">
            <v>СПб-Лицей</v>
          </cell>
        </row>
        <row r="55">
          <cell r="B55">
            <v>60</v>
          </cell>
          <cell r="C55">
            <v>10137306312</v>
          </cell>
          <cell r="D55" t="str">
            <v>Смирнов Андрей</v>
          </cell>
          <cell r="E55">
            <v>39974</v>
          </cell>
          <cell r="F55" t="str">
            <v>КМС</v>
          </cell>
          <cell r="G55" t="str">
            <v>СПб-Лицей</v>
          </cell>
        </row>
        <row r="56">
          <cell r="B56">
            <v>61</v>
          </cell>
          <cell r="C56">
            <v>10137272259</v>
          </cell>
          <cell r="D56" t="str">
            <v>Скорняков  Борис</v>
          </cell>
          <cell r="E56">
            <v>39956</v>
          </cell>
          <cell r="F56" t="str">
            <v>КМС</v>
          </cell>
          <cell r="G56" t="str">
            <v>СПб-Лицей</v>
          </cell>
        </row>
        <row r="57">
          <cell r="B57">
            <v>62</v>
          </cell>
          <cell r="C57">
            <v>10137307322</v>
          </cell>
          <cell r="D57" t="str">
            <v>Вешняков Даниил</v>
          </cell>
          <cell r="E57">
            <v>39527</v>
          </cell>
          <cell r="F57" t="str">
            <v>КМС</v>
          </cell>
          <cell r="G57" t="str">
            <v>СПб-Лицей</v>
          </cell>
        </row>
        <row r="58">
          <cell r="B58">
            <v>63</v>
          </cell>
          <cell r="C58">
            <v>10137306716</v>
          </cell>
          <cell r="D58" t="str">
            <v>Клишов Николай</v>
          </cell>
          <cell r="E58">
            <v>39955</v>
          </cell>
          <cell r="F58" t="str">
            <v>КМС</v>
          </cell>
          <cell r="G58" t="str">
            <v>СПб-Лицей</v>
          </cell>
        </row>
        <row r="59">
          <cell r="B59">
            <v>64</v>
          </cell>
          <cell r="C59">
            <v>10144862915</v>
          </cell>
          <cell r="D59" t="str">
            <v>Яцина Артем</v>
          </cell>
          <cell r="E59">
            <v>40126</v>
          </cell>
          <cell r="F59" t="str">
            <v>КМС</v>
          </cell>
          <cell r="G59" t="str">
            <v>СПб-Лицей</v>
          </cell>
        </row>
        <row r="60">
          <cell r="B60">
            <v>65</v>
          </cell>
          <cell r="C60">
            <v>10141468619</v>
          </cell>
          <cell r="D60" t="str">
            <v>Клюев Артем</v>
          </cell>
          <cell r="E60">
            <v>39917</v>
          </cell>
          <cell r="F60" t="str">
            <v>КМС</v>
          </cell>
          <cell r="G60" t="str">
            <v>СПб-Лицей</v>
          </cell>
        </row>
        <row r="61">
          <cell r="B61">
            <v>66</v>
          </cell>
          <cell r="C61">
            <v>10148051686</v>
          </cell>
          <cell r="D61" t="str">
            <v>Зырянов Кирилл</v>
          </cell>
          <cell r="E61">
            <v>40324</v>
          </cell>
          <cell r="F61" t="str">
            <v>КМС</v>
          </cell>
          <cell r="G61" t="str">
            <v>СПб-Лицей</v>
          </cell>
        </row>
        <row r="62">
          <cell r="B62">
            <v>67</v>
          </cell>
          <cell r="C62">
            <v>10132607771</v>
          </cell>
          <cell r="D62" t="str">
            <v>Константинов Феликс</v>
          </cell>
          <cell r="E62">
            <v>40255</v>
          </cell>
          <cell r="F62" t="str">
            <v>2 СР</v>
          </cell>
          <cell r="G62" t="str">
            <v>СПб-Лицей</v>
          </cell>
        </row>
        <row r="63">
          <cell r="B63">
            <v>68</v>
          </cell>
          <cell r="C63">
            <v>10148084224</v>
          </cell>
          <cell r="D63" t="str">
            <v>Сысоев Игнат</v>
          </cell>
          <cell r="E63">
            <v>40289</v>
          </cell>
          <cell r="F63" t="str">
            <v>2 СР</v>
          </cell>
          <cell r="G63" t="str">
            <v>СПб-Лицей</v>
          </cell>
        </row>
        <row r="64">
          <cell r="B64">
            <v>69</v>
          </cell>
          <cell r="C64">
            <v>10148143434</v>
          </cell>
          <cell r="D64" t="str">
            <v>Гречишкин Кирилл</v>
          </cell>
          <cell r="E64">
            <v>40415</v>
          </cell>
          <cell r="F64" t="str">
            <v>3 СР</v>
          </cell>
          <cell r="G64" t="str">
            <v>СПб-Лицей</v>
          </cell>
        </row>
        <row r="65">
          <cell r="B65">
            <v>70</v>
          </cell>
          <cell r="C65">
            <v>10142293324</v>
          </cell>
          <cell r="D65" t="str">
            <v>Петухов Максим</v>
          </cell>
          <cell r="E65">
            <v>40387</v>
          </cell>
          <cell r="F65" t="str">
            <v>3 СР</v>
          </cell>
          <cell r="G65" t="str">
            <v>СПб-Лицей</v>
          </cell>
        </row>
        <row r="67">
          <cell r="B67">
            <v>110</v>
          </cell>
          <cell r="C67">
            <v>10136909420</v>
          </cell>
          <cell r="D67" t="str">
            <v>Адцеева Софья</v>
          </cell>
          <cell r="E67">
            <v>40172</v>
          </cell>
          <cell r="F67" t="str">
            <v>1 СР</v>
          </cell>
          <cell r="G67" t="str">
            <v>СПБ-Петродв.</v>
          </cell>
        </row>
        <row r="68">
          <cell r="B68">
            <v>109</v>
          </cell>
          <cell r="C68">
            <v>10136971963</v>
          </cell>
          <cell r="D68" t="str">
            <v>Жатько Владислава</v>
          </cell>
          <cell r="E68">
            <v>39973</v>
          </cell>
          <cell r="F68" t="str">
            <v>КМС</v>
          </cell>
          <cell r="G68" t="str">
            <v>СПБ-Петродв.</v>
          </cell>
        </row>
        <row r="69">
          <cell r="B69">
            <v>113</v>
          </cell>
          <cell r="C69">
            <v>10093069258</v>
          </cell>
          <cell r="D69" t="str">
            <v>Богданова Алена</v>
          </cell>
          <cell r="E69">
            <v>38836</v>
          </cell>
          <cell r="F69" t="str">
            <v>КМС</v>
          </cell>
          <cell r="G69" t="str">
            <v>СПБ-Петродв.</v>
          </cell>
        </row>
        <row r="70">
          <cell r="B70">
            <v>160</v>
          </cell>
          <cell r="C70">
            <v>10079777026</v>
          </cell>
          <cell r="D70" t="str">
            <v>Самсонова Анастасия</v>
          </cell>
          <cell r="E70">
            <v>38050</v>
          </cell>
          <cell r="F70" t="str">
            <v>МС</v>
          </cell>
          <cell r="G70" t="str">
            <v>СПБ-Петродв.</v>
          </cell>
        </row>
        <row r="71">
          <cell r="B71">
            <v>114</v>
          </cell>
          <cell r="C71">
            <v>10136740880</v>
          </cell>
          <cell r="D71" t="str">
            <v xml:space="preserve">Мершина Валерия </v>
          </cell>
          <cell r="E71">
            <v>40357</v>
          </cell>
          <cell r="F71" t="str">
            <v>1 СР</v>
          </cell>
          <cell r="G71" t="str">
            <v>СПБ-Петродв.</v>
          </cell>
        </row>
        <row r="74">
          <cell r="B74">
            <v>93</v>
          </cell>
          <cell r="C74">
            <v>10111058920</v>
          </cell>
          <cell r="D74" t="str">
            <v>Желонкина Софья</v>
          </cell>
          <cell r="E74">
            <v>38947</v>
          </cell>
          <cell r="F74" t="str">
            <v>КМС</v>
          </cell>
          <cell r="G74" t="str">
            <v>СПб-Сестр.</v>
          </cell>
        </row>
        <row r="75">
          <cell r="B75">
            <v>94</v>
          </cell>
          <cell r="C75">
            <v>10105526785</v>
          </cell>
          <cell r="D75" t="str">
            <v>Касимова Виолетта</v>
          </cell>
          <cell r="E75">
            <v>39379</v>
          </cell>
          <cell r="F75" t="str">
            <v>КМС</v>
          </cell>
          <cell r="G75" t="str">
            <v>СПб-Сестр.</v>
          </cell>
        </row>
        <row r="76">
          <cell r="B76">
            <v>95</v>
          </cell>
          <cell r="C76">
            <v>10123783704</v>
          </cell>
          <cell r="D76" t="str">
            <v>Таджиева Алина</v>
          </cell>
          <cell r="E76">
            <v>39323</v>
          </cell>
          <cell r="F76" t="str">
            <v>КМС</v>
          </cell>
          <cell r="G76" t="str">
            <v>СПб-Сестр.</v>
          </cell>
        </row>
        <row r="77">
          <cell r="B77">
            <v>96</v>
          </cell>
          <cell r="C77">
            <v>10111016480</v>
          </cell>
          <cell r="D77" t="str">
            <v>Журавлева Екатерина</v>
          </cell>
          <cell r="E77">
            <v>38870</v>
          </cell>
          <cell r="F77" t="str">
            <v>КМС</v>
          </cell>
          <cell r="G77" t="str">
            <v>СПб-Сестр.</v>
          </cell>
        </row>
        <row r="78">
          <cell r="B78">
            <v>98</v>
          </cell>
          <cell r="C78">
            <v>10117352200</v>
          </cell>
          <cell r="D78" t="str">
            <v>Осипова Виктория</v>
          </cell>
          <cell r="E78">
            <v>39275</v>
          </cell>
          <cell r="F78" t="str">
            <v>КМС</v>
          </cell>
          <cell r="G78" t="str">
            <v>СПб-Сестр.</v>
          </cell>
        </row>
        <row r="79">
          <cell r="B79">
            <v>99</v>
          </cell>
          <cell r="C79">
            <v>10111079330</v>
          </cell>
          <cell r="D79" t="str">
            <v>Давыдовская Ольга</v>
          </cell>
          <cell r="E79">
            <v>38979</v>
          </cell>
          <cell r="F79" t="str">
            <v>КМС</v>
          </cell>
          <cell r="G79" t="str">
            <v>СПб-Сестр.</v>
          </cell>
        </row>
        <row r="80">
          <cell r="B80">
            <v>103</v>
          </cell>
          <cell r="C80">
            <v>10091550301</v>
          </cell>
          <cell r="D80" t="str">
            <v>Никонов Александр</v>
          </cell>
          <cell r="E80">
            <v>38875</v>
          </cell>
          <cell r="F80" t="str">
            <v>КМС</v>
          </cell>
          <cell r="G80" t="str">
            <v>СПб-Сестр.</v>
          </cell>
        </row>
        <row r="81">
          <cell r="B81">
            <v>104</v>
          </cell>
          <cell r="C81">
            <v>10095277121</v>
          </cell>
          <cell r="D81" t="str">
            <v>Попов Максим</v>
          </cell>
          <cell r="E81">
            <v>38766</v>
          </cell>
          <cell r="F81" t="str">
            <v>КМС</v>
          </cell>
          <cell r="G81" t="str">
            <v>СПб-Сестр.</v>
          </cell>
        </row>
        <row r="82">
          <cell r="B82">
            <v>106</v>
          </cell>
          <cell r="C82">
            <v>10116165463</v>
          </cell>
          <cell r="D82" t="str">
            <v>Грамарчук Трофим</v>
          </cell>
          <cell r="E82">
            <v>39120</v>
          </cell>
          <cell r="F82" t="str">
            <v>КМС</v>
          </cell>
          <cell r="G82" t="str">
            <v>СПб-Сестр.</v>
          </cell>
        </row>
        <row r="83">
          <cell r="B83">
            <v>107</v>
          </cell>
          <cell r="C83">
            <v>10106037350</v>
          </cell>
          <cell r="D83" t="str">
            <v>Хворостов Богдан</v>
          </cell>
          <cell r="E83">
            <v>39137</v>
          </cell>
          <cell r="F83" t="str">
            <v>КМС</v>
          </cell>
          <cell r="G83" t="str">
            <v>СПб-Сестр.</v>
          </cell>
        </row>
        <row r="84">
          <cell r="B84">
            <v>108</v>
          </cell>
          <cell r="C84">
            <v>10105978645</v>
          </cell>
          <cell r="D84" t="str">
            <v>Гончаров Александр</v>
          </cell>
          <cell r="E84">
            <v>39215</v>
          </cell>
          <cell r="F84" t="str">
            <v>КМС</v>
          </cell>
          <cell r="G84" t="str">
            <v>СПб-Сестр.</v>
          </cell>
        </row>
        <row r="85">
          <cell r="B85">
            <v>155</v>
          </cell>
          <cell r="C85">
            <v>10125033081</v>
          </cell>
          <cell r="D85" t="str">
            <v>Продченко Павел</v>
          </cell>
          <cell r="E85">
            <v>39126</v>
          </cell>
          <cell r="F85" t="str">
            <v>КМС</v>
          </cell>
          <cell r="G85" t="str">
            <v>СПб-Сестр.</v>
          </cell>
        </row>
        <row r="86">
          <cell r="B86">
            <v>156</v>
          </cell>
          <cell r="C86">
            <v>10105798688</v>
          </cell>
          <cell r="D86" t="str">
            <v>Рябов Александр</v>
          </cell>
          <cell r="E86">
            <v>39205</v>
          </cell>
          <cell r="F86" t="str">
            <v>КМС</v>
          </cell>
          <cell r="G86" t="str">
            <v>СПб-Сестр.</v>
          </cell>
        </row>
        <row r="87">
          <cell r="B87">
            <v>158</v>
          </cell>
          <cell r="C87">
            <v>10117968350</v>
          </cell>
          <cell r="D87" t="str">
            <v>Курьянов Никита</v>
          </cell>
          <cell r="E87">
            <v>39728</v>
          </cell>
          <cell r="F87" t="str">
            <v>1 СР</v>
          </cell>
          <cell r="G87" t="str">
            <v>СПб-Сестр.</v>
          </cell>
        </row>
        <row r="88">
          <cell r="B88">
            <v>159</v>
          </cell>
          <cell r="C88">
            <v>10141475288</v>
          </cell>
          <cell r="D88" t="str">
            <v>Григорьев Артемий</v>
          </cell>
          <cell r="E88">
            <v>39482</v>
          </cell>
          <cell r="F88" t="str">
            <v>1 СР</v>
          </cell>
          <cell r="G88" t="str">
            <v>СПб-Сестр.</v>
          </cell>
        </row>
        <row r="89">
          <cell r="C89" t="str">
            <v xml:space="preserve">Представитель: Кондрашков С.А. 10002858753 </v>
          </cell>
        </row>
        <row r="92">
          <cell r="B92">
            <v>90</v>
          </cell>
          <cell r="C92">
            <v>10117776774</v>
          </cell>
          <cell r="D92" t="str">
            <v>Алексеенко Сабрина</v>
          </cell>
          <cell r="E92">
            <v>39255</v>
          </cell>
          <cell r="F92" t="str">
            <v>КМС</v>
          </cell>
          <cell r="G92" t="str">
            <v>Иркутская область</v>
          </cell>
        </row>
        <row r="93">
          <cell r="B93">
            <v>91</v>
          </cell>
          <cell r="C93">
            <v>10109564413</v>
          </cell>
          <cell r="D93" t="str">
            <v>Радуненко Анна</v>
          </cell>
          <cell r="E93">
            <v>39437</v>
          </cell>
          <cell r="F93" t="str">
            <v>КМС</v>
          </cell>
          <cell r="G93" t="str">
            <v>Иркутская область</v>
          </cell>
        </row>
        <row r="94">
          <cell r="B94">
            <v>92</v>
          </cell>
          <cell r="C94">
            <v>10119123155</v>
          </cell>
          <cell r="D94" t="str">
            <v>Шишкина Виктория</v>
          </cell>
          <cell r="E94">
            <v>39607</v>
          </cell>
          <cell r="F94" t="str">
            <v>КМС</v>
          </cell>
          <cell r="G94" t="str">
            <v>Иркутская область</v>
          </cell>
        </row>
        <row r="100">
          <cell r="C100" t="str">
            <v>Ленинградская область</v>
          </cell>
        </row>
        <row r="101">
          <cell r="B101">
            <v>71</v>
          </cell>
          <cell r="C101">
            <v>10116100900</v>
          </cell>
          <cell r="D101" t="str">
            <v>Степанов Тарас</v>
          </cell>
          <cell r="E101">
            <v>39611</v>
          </cell>
          <cell r="F101" t="str">
            <v>КМС</v>
          </cell>
          <cell r="G101" t="str">
            <v>ЛенОбл</v>
          </cell>
        </row>
        <row r="102">
          <cell r="B102">
            <v>72</v>
          </cell>
          <cell r="C102">
            <v>10123564341</v>
          </cell>
          <cell r="D102" t="str">
            <v>Кезерев Николай</v>
          </cell>
          <cell r="E102">
            <v>39672</v>
          </cell>
          <cell r="F102" t="str">
            <v>КМС</v>
          </cell>
          <cell r="G102" t="str">
            <v>ЛенОбл</v>
          </cell>
        </row>
        <row r="103">
          <cell r="B103">
            <v>73</v>
          </cell>
          <cell r="C103">
            <v>10116030370</v>
          </cell>
          <cell r="D103" t="str">
            <v>Ломов Кирилл</v>
          </cell>
          <cell r="E103">
            <v>39894</v>
          </cell>
          <cell r="F103" t="str">
            <v>КМС</v>
          </cell>
          <cell r="G103" t="str">
            <v>ЛенОбл</v>
          </cell>
        </row>
        <row r="104">
          <cell r="B104">
            <v>74</v>
          </cell>
          <cell r="C104">
            <v>10133605154</v>
          </cell>
          <cell r="D104" t="str">
            <v>Минаев Иван</v>
          </cell>
          <cell r="E104">
            <v>39864</v>
          </cell>
          <cell r="F104" t="str">
            <v>2 СР</v>
          </cell>
          <cell r="G104" t="str">
            <v>ЛенОбл</v>
          </cell>
        </row>
        <row r="107">
          <cell r="B107">
            <v>144</v>
          </cell>
          <cell r="C107">
            <v>10083104530</v>
          </cell>
          <cell r="D107" t="str">
            <v>Гирилович Игорь</v>
          </cell>
          <cell r="E107">
            <v>38427</v>
          </cell>
          <cell r="F107" t="str">
            <v>МС</v>
          </cell>
          <cell r="G107" t="str">
            <v>ТулОбл</v>
          </cell>
        </row>
        <row r="108">
          <cell r="B108">
            <v>145</v>
          </cell>
          <cell r="C108">
            <v>10082711180</v>
          </cell>
          <cell r="D108" t="str">
            <v>Меденец Богдан</v>
          </cell>
          <cell r="E108">
            <v>38034</v>
          </cell>
          <cell r="F108" t="str">
            <v>МС</v>
          </cell>
          <cell r="G108" t="str">
            <v>ТулОбл</v>
          </cell>
        </row>
        <row r="109">
          <cell r="B109">
            <v>149</v>
          </cell>
          <cell r="C109">
            <v>10090442679</v>
          </cell>
          <cell r="D109" t="str">
            <v>Бессонова София</v>
          </cell>
          <cell r="E109">
            <v>38772</v>
          </cell>
          <cell r="F109" t="str">
            <v>КМС</v>
          </cell>
          <cell r="G109" t="str">
            <v>ТулОбл</v>
          </cell>
        </row>
        <row r="110">
          <cell r="B110">
            <v>150</v>
          </cell>
          <cell r="C110">
            <v>10094923271</v>
          </cell>
          <cell r="D110" t="str">
            <v xml:space="preserve">Быковский Никита </v>
          </cell>
          <cell r="E110">
            <v>38917</v>
          </cell>
          <cell r="F110" t="str">
            <v>КМС</v>
          </cell>
          <cell r="G110" t="str">
            <v>ТулОбл</v>
          </cell>
        </row>
        <row r="111">
          <cell r="B111">
            <v>151</v>
          </cell>
          <cell r="C111">
            <v>10100041841</v>
          </cell>
          <cell r="D111" t="str">
            <v>Василенко Владислава</v>
          </cell>
          <cell r="E111">
            <v>39082</v>
          </cell>
          <cell r="F111" t="str">
            <v>КМС</v>
          </cell>
          <cell r="G111" t="str">
            <v>ТулОбл</v>
          </cell>
        </row>
        <row r="112">
          <cell r="B112">
            <v>152</v>
          </cell>
          <cell r="C112">
            <v>10009045434</v>
          </cell>
          <cell r="D112" t="str">
            <v>Гончарова Ольга</v>
          </cell>
          <cell r="E112">
            <v>35656</v>
          </cell>
          <cell r="F112" t="str">
            <v>МС</v>
          </cell>
          <cell r="G112" t="str">
            <v>ТулОбл</v>
          </cell>
        </row>
        <row r="113">
          <cell r="B113">
            <v>153</v>
          </cell>
          <cell r="C113">
            <v>10007772108</v>
          </cell>
          <cell r="D113" t="str">
            <v>Дубченко Александр</v>
          </cell>
          <cell r="E113">
            <v>34749</v>
          </cell>
          <cell r="F113" t="str">
            <v>МСМК</v>
          </cell>
          <cell r="G113" t="str">
            <v>ТулОбл</v>
          </cell>
        </row>
        <row r="114">
          <cell r="B114">
            <v>154</v>
          </cell>
          <cell r="C114">
            <v>10091970532</v>
          </cell>
          <cell r="D114" t="str">
            <v>Евланова Екатерина</v>
          </cell>
          <cell r="E114">
            <v>39047</v>
          </cell>
          <cell r="F114" t="str">
            <v>МС</v>
          </cell>
          <cell r="G114" t="str">
            <v>ТулОбл</v>
          </cell>
        </row>
        <row r="115">
          <cell r="B115">
            <v>157</v>
          </cell>
          <cell r="C115">
            <v>10015266972</v>
          </cell>
          <cell r="D115" t="str">
            <v>Нестеров Дмитрий</v>
          </cell>
          <cell r="E115">
            <v>36202</v>
          </cell>
          <cell r="F115" t="str">
            <v>МСМК</v>
          </cell>
          <cell r="G115" t="str">
            <v>ТулОбл</v>
          </cell>
        </row>
        <row r="116">
          <cell r="B116">
            <v>82</v>
          </cell>
          <cell r="C116">
            <v>10009721505</v>
          </cell>
          <cell r="D116" t="str">
            <v>Фролова Наталья</v>
          </cell>
          <cell r="E116">
            <v>35616</v>
          </cell>
          <cell r="F116" t="str">
            <v>МС</v>
          </cell>
          <cell r="G116" t="str">
            <v>ТулОбл-Воронеж.обл.</v>
          </cell>
        </row>
        <row r="117">
          <cell r="B117">
            <v>31</v>
          </cell>
          <cell r="C117">
            <v>10007739974</v>
          </cell>
          <cell r="D117" t="str">
            <v>Хатунцева Гульназ</v>
          </cell>
          <cell r="E117">
            <v>34445</v>
          </cell>
          <cell r="F117" t="str">
            <v>ЗМС</v>
          </cell>
          <cell r="G117" t="str">
            <v>ТулОбл-Воронеж.обл.</v>
          </cell>
        </row>
        <row r="118">
          <cell r="B118">
            <v>83</v>
          </cell>
          <cell r="C118">
            <v>10009183557</v>
          </cell>
          <cell r="D118" t="str">
            <v>Климова Диана</v>
          </cell>
          <cell r="E118">
            <v>35346</v>
          </cell>
          <cell r="F118" t="str">
            <v>МСМК</v>
          </cell>
          <cell r="G118" t="str">
            <v>ТулОбл-Тюм.обл.</v>
          </cell>
        </row>
        <row r="119">
          <cell r="B119">
            <v>200</v>
          </cell>
          <cell r="C119">
            <v>10095066650</v>
          </cell>
          <cell r="D119" t="str">
            <v>Хайбуллаева Виолетта</v>
          </cell>
          <cell r="E119">
            <v>38905</v>
          </cell>
          <cell r="F119" t="str">
            <v>КМС</v>
          </cell>
          <cell r="G119" t="str">
            <v>ТулОбл</v>
          </cell>
        </row>
        <row r="120">
          <cell r="B120">
            <v>201</v>
          </cell>
          <cell r="C120">
            <v>10119926033</v>
          </cell>
          <cell r="D120" t="str">
            <v>Боброва Мария</v>
          </cell>
          <cell r="E120">
            <v>39162</v>
          </cell>
          <cell r="F120" t="str">
            <v>1 СР</v>
          </cell>
          <cell r="G120" t="str">
            <v>ТулОбл</v>
          </cell>
        </row>
        <row r="121">
          <cell r="B121">
            <v>202</v>
          </cell>
          <cell r="C121">
            <v>10034934431</v>
          </cell>
          <cell r="D121" t="str">
            <v>Наумов Максим</v>
          </cell>
          <cell r="E121">
            <v>36630</v>
          </cell>
          <cell r="F121" t="str">
            <v>МС</v>
          </cell>
          <cell r="G121" t="str">
            <v>ТулОбл-Свердл.обл.</v>
          </cell>
        </row>
        <row r="122">
          <cell r="B122">
            <v>80</v>
          </cell>
          <cell r="C122">
            <v>10036076809</v>
          </cell>
          <cell r="D122" t="str">
            <v xml:space="preserve">Абайдуллина Инна </v>
          </cell>
          <cell r="E122">
            <v>37700</v>
          </cell>
          <cell r="F122" t="str">
            <v>МСМК</v>
          </cell>
          <cell r="G122" t="str">
            <v>ТулОбл</v>
          </cell>
        </row>
        <row r="123">
          <cell r="B123">
            <v>203</v>
          </cell>
          <cell r="C123">
            <v>10091275667</v>
          </cell>
          <cell r="D123" t="str">
            <v>Исаев Павел</v>
          </cell>
          <cell r="E123">
            <v>39330</v>
          </cell>
          <cell r="F123" t="str">
            <v>КМС</v>
          </cell>
          <cell r="G123" t="str">
            <v>ТулОбл</v>
          </cell>
        </row>
        <row r="124">
          <cell r="B124">
            <v>204</v>
          </cell>
          <cell r="C124">
            <v>10131028691</v>
          </cell>
          <cell r="D124" t="str">
            <v>Зыбин Артем</v>
          </cell>
          <cell r="E124">
            <v>39747</v>
          </cell>
          <cell r="F124" t="str">
            <v>КМС</v>
          </cell>
          <cell r="G124" t="str">
            <v>ТулОбл</v>
          </cell>
        </row>
        <row r="125">
          <cell r="B125">
            <v>205</v>
          </cell>
          <cell r="C125">
            <v>10029677664</v>
          </cell>
          <cell r="D125" t="str">
            <v>Кунин Андрей</v>
          </cell>
          <cell r="E125">
            <v>39402</v>
          </cell>
          <cell r="F125" t="str">
            <v>1 СР</v>
          </cell>
          <cell r="G125" t="str">
            <v>ТулОбл</v>
          </cell>
        </row>
        <row r="126">
          <cell r="B126">
            <v>206</v>
          </cell>
          <cell r="C126">
            <v>10100863008</v>
          </cell>
          <cell r="D126" t="str">
            <v>Пученкин Артем</v>
          </cell>
          <cell r="E126">
            <v>39432</v>
          </cell>
          <cell r="F126" t="str">
            <v>КМС</v>
          </cell>
          <cell r="G126" t="str">
            <v>ТулОбл</v>
          </cell>
        </row>
        <row r="127">
          <cell r="B127">
            <v>207</v>
          </cell>
          <cell r="C127">
            <v>10137919432</v>
          </cell>
          <cell r="D127" t="str">
            <v>Ермолова Мария</v>
          </cell>
          <cell r="E127">
            <v>39688</v>
          </cell>
          <cell r="F127" t="str">
            <v>КМС</v>
          </cell>
          <cell r="G127" t="str">
            <v>ТулОбл</v>
          </cell>
        </row>
        <row r="128">
          <cell r="B128">
            <v>208</v>
          </cell>
          <cell r="C128">
            <v>10142594933</v>
          </cell>
          <cell r="D128" t="str">
            <v>Богнат Александра</v>
          </cell>
          <cell r="E128">
            <v>39863</v>
          </cell>
          <cell r="F128" t="str">
            <v>1 СР</v>
          </cell>
          <cell r="G128" t="str">
            <v>ТулОбл</v>
          </cell>
        </row>
        <row r="131">
          <cell r="B131">
            <v>127</v>
          </cell>
          <cell r="C131">
            <v>10090053164</v>
          </cell>
          <cell r="D131" t="str">
            <v>Клименко Эвелина</v>
          </cell>
          <cell r="E131">
            <v>39217</v>
          </cell>
          <cell r="F131" t="str">
            <v>КМС</v>
          </cell>
          <cell r="G131" t="str">
            <v>СПб</v>
          </cell>
        </row>
        <row r="132">
          <cell r="B132">
            <v>128</v>
          </cell>
          <cell r="C132">
            <v>10055304633</v>
          </cell>
          <cell r="D132" t="str">
            <v>Иевлев Константин</v>
          </cell>
          <cell r="E132">
            <v>37870</v>
          </cell>
          <cell r="F132" t="str">
            <v>КМС</v>
          </cell>
          <cell r="G132" t="str">
            <v>СПб</v>
          </cell>
        </row>
        <row r="133">
          <cell r="B133">
            <v>130</v>
          </cell>
          <cell r="C133">
            <v>10103577792</v>
          </cell>
          <cell r="D133" t="str">
            <v>Алексеев Лаврентий</v>
          </cell>
          <cell r="E133">
            <v>37602</v>
          </cell>
          <cell r="F133" t="str">
            <v>МС</v>
          </cell>
          <cell r="G133" t="str">
            <v>СПб</v>
          </cell>
        </row>
        <row r="134">
          <cell r="B134">
            <v>131</v>
          </cell>
          <cell r="C134">
            <v>10063781322</v>
          </cell>
          <cell r="D134" t="str">
            <v>Шекелашвили Давид</v>
          </cell>
          <cell r="E134">
            <v>37834</v>
          </cell>
          <cell r="F134" t="str">
            <v>МС</v>
          </cell>
          <cell r="G134" t="str">
            <v>СПб</v>
          </cell>
        </row>
        <row r="135">
          <cell r="B135">
            <v>132</v>
          </cell>
          <cell r="C135">
            <v>10101686292</v>
          </cell>
          <cell r="D135" t="str">
            <v>Леоничева Елизавета</v>
          </cell>
          <cell r="E135">
            <v>38378</v>
          </cell>
          <cell r="F135" t="str">
            <v>МС</v>
          </cell>
          <cell r="G135" t="str">
            <v>СПб</v>
          </cell>
        </row>
        <row r="136">
          <cell r="B136">
            <v>133</v>
          </cell>
          <cell r="C136">
            <v>10115496163</v>
          </cell>
          <cell r="D136" t="str">
            <v xml:space="preserve">Ефимова Виктория </v>
          </cell>
          <cell r="E136">
            <v>38895</v>
          </cell>
          <cell r="F136" t="str">
            <v>МС</v>
          </cell>
          <cell r="G136" t="str">
            <v>СПб</v>
          </cell>
        </row>
        <row r="137">
          <cell r="B137">
            <v>134</v>
          </cell>
          <cell r="C137">
            <v>10128589850</v>
          </cell>
          <cell r="D137" t="str">
            <v>Беляева Анна</v>
          </cell>
          <cell r="E137">
            <v>38965</v>
          </cell>
          <cell r="F137" t="str">
            <v>КМС</v>
          </cell>
          <cell r="G137" t="str">
            <v>СПб</v>
          </cell>
        </row>
        <row r="138">
          <cell r="B138">
            <v>137</v>
          </cell>
          <cell r="C138">
            <v>10090420653</v>
          </cell>
          <cell r="D138" t="str">
            <v>Иминова Камила</v>
          </cell>
          <cell r="E138">
            <v>38763</v>
          </cell>
          <cell r="F138" t="str">
            <v>КМС</v>
          </cell>
          <cell r="G138" t="str">
            <v>СПб</v>
          </cell>
        </row>
        <row r="139">
          <cell r="B139">
            <v>138</v>
          </cell>
          <cell r="C139">
            <v>10137422207</v>
          </cell>
          <cell r="D139" t="str">
            <v>Беляева Мария</v>
          </cell>
          <cell r="E139">
            <v>39866</v>
          </cell>
          <cell r="F139" t="str">
            <v>КМС</v>
          </cell>
          <cell r="G139" t="str">
            <v>СПб</v>
          </cell>
        </row>
        <row r="140">
          <cell r="B140">
            <v>139</v>
          </cell>
          <cell r="C140">
            <v>10111626065</v>
          </cell>
          <cell r="D140" t="str">
            <v>Павловский Дмитрий</v>
          </cell>
          <cell r="E140">
            <v>39347</v>
          </cell>
          <cell r="F140" t="str">
            <v>КМС</v>
          </cell>
          <cell r="G140" t="str">
            <v>СПб</v>
          </cell>
        </row>
        <row r="141">
          <cell r="B141">
            <v>141</v>
          </cell>
          <cell r="C141">
            <v>10143149146</v>
          </cell>
          <cell r="D141" t="str">
            <v>Сибаева Снежана</v>
          </cell>
          <cell r="E141">
            <v>39402</v>
          </cell>
          <cell r="F141" t="str">
            <v>3 СР</v>
          </cell>
          <cell r="G141" t="str">
            <v>СПб</v>
          </cell>
        </row>
        <row r="142">
          <cell r="B142">
            <v>142</v>
          </cell>
          <cell r="C142">
            <v>10142216936</v>
          </cell>
          <cell r="D142" t="str">
            <v>Мокеев Захар</v>
          </cell>
          <cell r="E142">
            <v>39466</v>
          </cell>
          <cell r="F142" t="str">
            <v>1 СР</v>
          </cell>
          <cell r="G142" t="str">
            <v>СПб</v>
          </cell>
        </row>
        <row r="143">
          <cell r="B143">
            <v>143</v>
          </cell>
          <cell r="C143">
            <v>10080748238</v>
          </cell>
          <cell r="D143" t="str">
            <v>Чертихина Юлия</v>
          </cell>
          <cell r="E143">
            <v>39121</v>
          </cell>
          <cell r="F143" t="str">
            <v>МС</v>
          </cell>
          <cell r="G143" t="str">
            <v>СПб</v>
          </cell>
        </row>
        <row r="144">
          <cell r="B144">
            <v>146</v>
          </cell>
          <cell r="C144">
            <v>10113217370</v>
          </cell>
          <cell r="D144" t="str">
            <v>Надршин Тимур</v>
          </cell>
          <cell r="E144">
            <v>39816</v>
          </cell>
          <cell r="F144" t="str">
            <v>2 СР</v>
          </cell>
          <cell r="G144" t="str">
            <v>СПб</v>
          </cell>
        </row>
        <row r="145">
          <cell r="B145">
            <v>129</v>
          </cell>
          <cell r="C145">
            <v>10090441164</v>
          </cell>
          <cell r="D145" t="str">
            <v>Годин Михаил</v>
          </cell>
          <cell r="E145">
            <v>38312</v>
          </cell>
          <cell r="F145" t="str">
            <v>МС</v>
          </cell>
          <cell r="G145" t="str">
            <v>СПб</v>
          </cell>
        </row>
        <row r="146">
          <cell r="B146">
            <v>126</v>
          </cell>
          <cell r="C146">
            <v>10127315514</v>
          </cell>
          <cell r="D146" t="str">
            <v>Шекелашвили Александр</v>
          </cell>
          <cell r="E146">
            <v>39949</v>
          </cell>
          <cell r="F146" t="str">
            <v>1 СР</v>
          </cell>
          <cell r="G146" t="str">
            <v>СПб</v>
          </cell>
        </row>
        <row r="147">
          <cell r="B147">
            <v>161</v>
          </cell>
          <cell r="C147">
            <v>10119496506</v>
          </cell>
          <cell r="D147" t="str">
            <v>Колоницкая Виктория</v>
          </cell>
          <cell r="E147">
            <v>39295</v>
          </cell>
          <cell r="F147" t="str">
            <v>1 СР</v>
          </cell>
          <cell r="G147" t="str">
            <v>СПб</v>
          </cell>
        </row>
        <row r="148">
          <cell r="B148">
            <v>164</v>
          </cell>
          <cell r="C148">
            <v>10116167079</v>
          </cell>
          <cell r="D148" t="str">
            <v>Коробов Степан</v>
          </cell>
          <cell r="E148">
            <v>39196</v>
          </cell>
          <cell r="F148" t="str">
            <v>1 СР</v>
          </cell>
          <cell r="G148" t="str">
            <v>СПб</v>
          </cell>
        </row>
        <row r="149">
          <cell r="B149">
            <v>165</v>
          </cell>
          <cell r="C149">
            <v>10116910545</v>
          </cell>
          <cell r="D149" t="str">
            <v>Барыбин Данила</v>
          </cell>
          <cell r="E149">
            <v>39549</v>
          </cell>
          <cell r="F149" t="str">
            <v>1 СР</v>
          </cell>
          <cell r="G149" t="str">
            <v>СПб</v>
          </cell>
        </row>
        <row r="150">
          <cell r="B150">
            <v>166</v>
          </cell>
          <cell r="C150">
            <v>10132012435</v>
          </cell>
          <cell r="D150" t="str">
            <v>Лосева Анфиса</v>
          </cell>
          <cell r="E150">
            <v>39524</v>
          </cell>
          <cell r="F150" t="str">
            <v>1 СР</v>
          </cell>
          <cell r="G150" t="str">
            <v>СПб</v>
          </cell>
        </row>
        <row r="151">
          <cell r="B151">
            <v>167</v>
          </cell>
          <cell r="C151">
            <v>10144647390</v>
          </cell>
          <cell r="D151" t="str">
            <v>Рулева Анастасия</v>
          </cell>
          <cell r="E151">
            <v>39954</v>
          </cell>
          <cell r="F151" t="str">
            <v>1 СР</v>
          </cell>
          <cell r="G151" t="str">
            <v>СПб</v>
          </cell>
        </row>
        <row r="152">
          <cell r="B152">
            <v>169</v>
          </cell>
          <cell r="C152">
            <v>10006462305</v>
          </cell>
          <cell r="D152" t="str">
            <v>Гниденко Екатерина</v>
          </cell>
          <cell r="E152">
            <v>33949</v>
          </cell>
          <cell r="F152" t="str">
            <v>МСМК</v>
          </cell>
          <cell r="G152" t="str">
            <v>СПб</v>
          </cell>
        </row>
        <row r="153">
          <cell r="B153">
            <v>170</v>
          </cell>
          <cell r="C153">
            <v>10009045636</v>
          </cell>
          <cell r="D153" t="str">
            <v>Антонова Наталия</v>
          </cell>
          <cell r="E153">
            <v>34844</v>
          </cell>
          <cell r="F153" t="str">
            <v>ЗМС</v>
          </cell>
          <cell r="G153" t="str">
            <v>СПб</v>
          </cell>
        </row>
        <row r="154">
          <cell r="B154">
            <v>136</v>
          </cell>
          <cell r="C154">
            <v>10090420148</v>
          </cell>
          <cell r="D154" t="str">
            <v>Галиханов Денис</v>
          </cell>
          <cell r="E154">
            <v>38909</v>
          </cell>
          <cell r="F154" t="str">
            <v>КМС</v>
          </cell>
          <cell r="G154" t="str">
            <v>СПб</v>
          </cell>
        </row>
        <row r="155">
          <cell r="B155">
            <v>195</v>
          </cell>
          <cell r="C155">
            <v>10004640220</v>
          </cell>
          <cell r="D155" t="str">
            <v>Якушевский Павел</v>
          </cell>
          <cell r="E155">
            <v>32044</v>
          </cell>
          <cell r="F155" t="str">
            <v>ЗМС</v>
          </cell>
          <cell r="G155" t="str">
            <v>СПб</v>
          </cell>
        </row>
        <row r="158">
          <cell r="B158">
            <v>78</v>
          </cell>
          <cell r="C158">
            <v>10083324091</v>
          </cell>
          <cell r="D158" t="str">
            <v xml:space="preserve">Кокунов Григорий </v>
          </cell>
          <cell r="E158">
            <v>39854</v>
          </cell>
          <cell r="F158" t="str">
            <v>КМС</v>
          </cell>
          <cell r="G158" t="str">
            <v>СПб-ОН</v>
          </cell>
        </row>
        <row r="159">
          <cell r="B159">
            <v>171</v>
          </cell>
          <cell r="C159">
            <v>10010129309</v>
          </cell>
          <cell r="D159" t="str">
            <v>Лунде Павел</v>
          </cell>
          <cell r="E159">
            <v>35868</v>
          </cell>
          <cell r="F159" t="str">
            <v>МС</v>
          </cell>
          <cell r="G159" t="str">
            <v>СПб-ОН</v>
          </cell>
          <cell r="I159">
            <v>1</v>
          </cell>
        </row>
        <row r="160">
          <cell r="B160">
            <v>173</v>
          </cell>
          <cell r="C160">
            <v>10036061348</v>
          </cell>
          <cell r="D160" t="str">
            <v>Боредская Анастасия</v>
          </cell>
          <cell r="E160">
            <v>37124</v>
          </cell>
          <cell r="F160" t="str">
            <v>МС</v>
          </cell>
          <cell r="G160" t="str">
            <v>СПб-ОН</v>
          </cell>
        </row>
        <row r="161">
          <cell r="B161">
            <v>174</v>
          </cell>
          <cell r="C161">
            <v>10036082465</v>
          </cell>
          <cell r="D161" t="str">
            <v>Миронова Диана</v>
          </cell>
          <cell r="E161">
            <v>37165</v>
          </cell>
          <cell r="F161" t="str">
            <v>МС</v>
          </cell>
          <cell r="G161" t="str">
            <v>СПб-ОН</v>
          </cell>
        </row>
        <row r="162">
          <cell r="B162">
            <v>175</v>
          </cell>
          <cell r="C162">
            <v>10078168947</v>
          </cell>
          <cell r="D162" t="str">
            <v>Жидков Леон</v>
          </cell>
          <cell r="E162">
            <v>38184</v>
          </cell>
          <cell r="F162" t="str">
            <v>КМС</v>
          </cell>
          <cell r="G162" t="str">
            <v>СПб-ОН</v>
          </cell>
          <cell r="I162">
            <v>1</v>
          </cell>
        </row>
        <row r="163">
          <cell r="B163">
            <v>179</v>
          </cell>
          <cell r="C163">
            <v>10114463115</v>
          </cell>
          <cell r="D163" t="str">
            <v>Матвеев Никита</v>
          </cell>
          <cell r="E163">
            <v>39620</v>
          </cell>
          <cell r="F163" t="str">
            <v>1 СР</v>
          </cell>
          <cell r="G163" t="str">
            <v>СПб-ОН</v>
          </cell>
        </row>
        <row r="164">
          <cell r="B164">
            <v>180</v>
          </cell>
          <cell r="C164">
            <v>10120038894</v>
          </cell>
          <cell r="D164" t="str">
            <v>Миленин Вячеслав</v>
          </cell>
          <cell r="E164">
            <v>39375</v>
          </cell>
          <cell r="F164" t="str">
            <v>1 СР</v>
          </cell>
          <cell r="G164" t="str">
            <v>СПб-ОН</v>
          </cell>
        </row>
        <row r="165">
          <cell r="B165">
            <v>181</v>
          </cell>
          <cell r="C165">
            <v>10096898738</v>
          </cell>
          <cell r="D165" t="str">
            <v>Сухорученкова Мария</v>
          </cell>
          <cell r="E165">
            <v>39363</v>
          </cell>
          <cell r="F165" t="str">
            <v>КМС</v>
          </cell>
          <cell r="G165" t="str">
            <v>СПб-ОН</v>
          </cell>
        </row>
        <row r="166">
          <cell r="B166">
            <v>182</v>
          </cell>
          <cell r="C166">
            <v>10110815915</v>
          </cell>
          <cell r="D166" t="str">
            <v>Викторова Виктория</v>
          </cell>
          <cell r="E166">
            <v>39349</v>
          </cell>
          <cell r="F166" t="str">
            <v>КМС</v>
          </cell>
          <cell r="G166" t="str">
            <v>СПб-ОН</v>
          </cell>
        </row>
        <row r="167">
          <cell r="B167">
            <v>184</v>
          </cell>
          <cell r="C167">
            <v>10096493055</v>
          </cell>
          <cell r="D167" t="str">
            <v>Дмитриев Даниил</v>
          </cell>
          <cell r="E167">
            <v>39290</v>
          </cell>
          <cell r="F167" t="str">
            <v>КМС</v>
          </cell>
          <cell r="G167" t="str">
            <v>СПб-ОН</v>
          </cell>
        </row>
        <row r="168">
          <cell r="B168">
            <v>185</v>
          </cell>
          <cell r="C168">
            <v>10113507562</v>
          </cell>
          <cell r="D168" t="str">
            <v>Люц Полина</v>
          </cell>
          <cell r="E168">
            <v>39906</v>
          </cell>
          <cell r="F168" t="str">
            <v>1 СР</v>
          </cell>
          <cell r="G168" t="str">
            <v>СПб-ОН</v>
          </cell>
        </row>
        <row r="169">
          <cell r="B169">
            <v>186</v>
          </cell>
          <cell r="C169">
            <v>10007707844</v>
          </cell>
          <cell r="D169" t="str">
            <v>Боредский Руслан</v>
          </cell>
          <cell r="E169">
            <v>34460</v>
          </cell>
          <cell r="F169" t="str">
            <v>МС</v>
          </cell>
          <cell r="G169" t="str">
            <v>СПб-ОН</v>
          </cell>
          <cell r="I169">
            <v>1</v>
          </cell>
        </row>
        <row r="170">
          <cell r="B170">
            <v>187</v>
          </cell>
          <cell r="C170">
            <v>10036014060</v>
          </cell>
          <cell r="D170" t="str">
            <v>Иванов Николай</v>
          </cell>
          <cell r="E170">
            <v>37029</v>
          </cell>
          <cell r="F170" t="str">
            <v>МС</v>
          </cell>
          <cell r="G170" t="str">
            <v>СПб-ОН</v>
          </cell>
          <cell r="I170">
            <v>1</v>
          </cell>
        </row>
        <row r="171">
          <cell r="B171">
            <v>188</v>
          </cell>
          <cell r="C171">
            <v>10036014262</v>
          </cell>
          <cell r="D171" t="str">
            <v>Горшков Артем</v>
          </cell>
          <cell r="E171">
            <v>36970</v>
          </cell>
          <cell r="F171" t="str">
            <v>МС</v>
          </cell>
          <cell r="G171" t="str">
            <v>СПб-ОН</v>
          </cell>
          <cell r="I171">
            <v>1</v>
          </cell>
        </row>
        <row r="172">
          <cell r="B172">
            <v>189</v>
          </cell>
          <cell r="C172">
            <v>10114026052</v>
          </cell>
          <cell r="D172" t="str">
            <v>Кадубовский Валерий</v>
          </cell>
          <cell r="E172">
            <v>37862</v>
          </cell>
          <cell r="F172" t="str">
            <v>КМС</v>
          </cell>
          <cell r="G172" t="str">
            <v>СПб-ОН</v>
          </cell>
          <cell r="I172">
            <v>1</v>
          </cell>
        </row>
        <row r="173">
          <cell r="B173">
            <v>190</v>
          </cell>
          <cell r="C173">
            <v>10080035892</v>
          </cell>
          <cell r="D173" t="str">
            <v>Алексанин Данила</v>
          </cell>
          <cell r="E173">
            <v>38382</v>
          </cell>
          <cell r="F173" t="str">
            <v>КМС</v>
          </cell>
          <cell r="G173" t="str">
            <v>СПб-ОН</v>
          </cell>
          <cell r="I173">
            <v>1</v>
          </cell>
        </row>
        <row r="174">
          <cell r="B174">
            <v>192</v>
          </cell>
          <cell r="C174">
            <v>10009548016</v>
          </cell>
          <cell r="D174" t="str">
            <v>Ахметов Айнур</v>
          </cell>
          <cell r="E174">
            <v>35612</v>
          </cell>
          <cell r="F174" t="str">
            <v>МС</v>
          </cell>
          <cell r="G174" t="str">
            <v>СПб-ОН</v>
          </cell>
          <cell r="I174">
            <v>1</v>
          </cell>
        </row>
        <row r="175">
          <cell r="B175">
            <v>193</v>
          </cell>
          <cell r="C175">
            <v>10083943275</v>
          </cell>
          <cell r="D175" t="str">
            <v>Тамонова Анна</v>
          </cell>
          <cell r="E175">
            <v>38688</v>
          </cell>
          <cell r="F175" t="str">
            <v>КМС</v>
          </cell>
          <cell r="G175" t="str">
            <v>СПб-ОН</v>
          </cell>
        </row>
        <row r="176">
          <cell r="B176">
            <v>194</v>
          </cell>
          <cell r="C176">
            <v>10142805303</v>
          </cell>
          <cell r="D176" t="str">
            <v>Киюц Святослав</v>
          </cell>
          <cell r="E176">
            <v>39979</v>
          </cell>
          <cell r="F176" t="str">
            <v>2 СР</v>
          </cell>
          <cell r="G176" t="str">
            <v>СПб-ОН</v>
          </cell>
        </row>
        <row r="177">
          <cell r="B177">
            <v>168</v>
          </cell>
          <cell r="C177">
            <v>10140370704</v>
          </cell>
          <cell r="D177" t="str">
            <v>Миронов Глеб</v>
          </cell>
          <cell r="E177">
            <v>40526</v>
          </cell>
          <cell r="F177" t="str">
            <v>2 СР</v>
          </cell>
          <cell r="G177" t="str">
            <v>СПб-ОН</v>
          </cell>
        </row>
        <row r="180">
          <cell r="B180">
            <v>213</v>
          </cell>
          <cell r="C180">
            <v>10007272455</v>
          </cell>
          <cell r="D180" t="str">
            <v>Шмелева Дарья</v>
          </cell>
          <cell r="E180">
            <v>34633</v>
          </cell>
          <cell r="F180" t="str">
            <v>ЗМС</v>
          </cell>
          <cell r="G180" t="str">
            <v>Москва</v>
          </cell>
        </row>
        <row r="181">
          <cell r="B181">
            <v>214</v>
          </cell>
          <cell r="C181">
            <v>10034919778</v>
          </cell>
          <cell r="D181" t="str">
            <v xml:space="preserve">Бурлакова Яна </v>
          </cell>
          <cell r="E181">
            <v>36739</v>
          </cell>
          <cell r="F181" t="str">
            <v>ЗМС</v>
          </cell>
          <cell r="G181" t="str">
            <v>Москва-Удмуртия</v>
          </cell>
        </row>
        <row r="182">
          <cell r="B182">
            <v>215</v>
          </cell>
          <cell r="C182">
            <v>10034956154</v>
          </cell>
          <cell r="D182" t="str">
            <v xml:space="preserve">Бурлаков Данила </v>
          </cell>
          <cell r="E182">
            <v>36828</v>
          </cell>
          <cell r="F182" t="str">
            <v>МСМК</v>
          </cell>
          <cell r="G182" t="str">
            <v>Москва-Удмуртия</v>
          </cell>
        </row>
        <row r="183">
          <cell r="B183">
            <v>216</v>
          </cell>
          <cell r="C183">
            <v>10094917312</v>
          </cell>
          <cell r="D183" t="str">
            <v xml:space="preserve">Солозобова Елизавета </v>
          </cell>
          <cell r="E183">
            <v>38671</v>
          </cell>
          <cell r="F183" t="str">
            <v>МС</v>
          </cell>
          <cell r="G183" t="str">
            <v>Москва</v>
          </cell>
        </row>
        <row r="184">
          <cell r="B184">
            <v>217</v>
          </cell>
          <cell r="C184">
            <v>10007897295</v>
          </cell>
          <cell r="D184" t="str">
            <v xml:space="preserve">Шарапов Александр </v>
          </cell>
          <cell r="E184">
            <v>34399</v>
          </cell>
          <cell r="F184" t="str">
            <v>ЗМС</v>
          </cell>
          <cell r="G184" t="str">
            <v>Москва</v>
          </cell>
        </row>
        <row r="185">
          <cell r="B185">
            <v>218</v>
          </cell>
          <cell r="C185">
            <v>10036069533</v>
          </cell>
          <cell r="D185" t="str">
            <v>Гладышев Иван</v>
          </cell>
          <cell r="E185">
            <v>37116</v>
          </cell>
          <cell r="F185" t="str">
            <v>МСМК</v>
          </cell>
          <cell r="G185" t="str">
            <v>Москва</v>
          </cell>
        </row>
        <row r="186">
          <cell r="B186">
            <v>219</v>
          </cell>
          <cell r="C186">
            <v>10036031844</v>
          </cell>
          <cell r="D186" t="str">
            <v xml:space="preserve">Спирин Вениамин </v>
          </cell>
          <cell r="E186">
            <v>36989</v>
          </cell>
          <cell r="F186" t="str">
            <v>МС</v>
          </cell>
          <cell r="G186" t="str">
            <v>Москва</v>
          </cell>
        </row>
        <row r="187">
          <cell r="B187">
            <v>220</v>
          </cell>
          <cell r="C187">
            <v>10076948161</v>
          </cell>
          <cell r="D187" t="str">
            <v xml:space="preserve">Явенков Александр </v>
          </cell>
          <cell r="E187">
            <v>38092</v>
          </cell>
          <cell r="F187" t="str">
            <v>КМС</v>
          </cell>
          <cell r="G187" t="str">
            <v>Москва</v>
          </cell>
        </row>
        <row r="188">
          <cell r="B188">
            <v>221</v>
          </cell>
          <cell r="C188">
            <v>10075648361</v>
          </cell>
          <cell r="D188" t="str">
            <v>Величко Тимофей</v>
          </cell>
          <cell r="E188">
            <v>38346</v>
          </cell>
          <cell r="F188" t="str">
            <v>КМС</v>
          </cell>
          <cell r="G188" t="str">
            <v>Москва</v>
          </cell>
        </row>
        <row r="189">
          <cell r="B189">
            <v>222</v>
          </cell>
          <cell r="C189">
            <v>10091733183</v>
          </cell>
          <cell r="D189" t="str">
            <v xml:space="preserve">Кроткова Наталья </v>
          </cell>
          <cell r="E189">
            <v>31898</v>
          </cell>
          <cell r="F189" t="str">
            <v>КМС</v>
          </cell>
          <cell r="G189" t="str">
            <v>Москва</v>
          </cell>
        </row>
        <row r="191">
          <cell r="B191">
            <v>223</v>
          </cell>
          <cell r="C191">
            <v>10130335345</v>
          </cell>
          <cell r="D191" t="str">
            <v xml:space="preserve">Меремеренко Дмитрий </v>
          </cell>
          <cell r="E191">
            <v>38821</v>
          </cell>
          <cell r="F191" t="str">
            <v>КМС</v>
          </cell>
          <cell r="G191" t="str">
            <v>Москва</v>
          </cell>
        </row>
        <row r="192">
          <cell r="B192">
            <v>225</v>
          </cell>
          <cell r="C192">
            <v>10120034046</v>
          </cell>
          <cell r="D192" t="str">
            <v>Максимчук Милана</v>
          </cell>
          <cell r="E192">
            <v>39194</v>
          </cell>
          <cell r="F192" t="str">
            <v>КМС</v>
          </cell>
          <cell r="G192" t="str">
            <v>Москва</v>
          </cell>
        </row>
        <row r="193">
          <cell r="B193">
            <v>226</v>
          </cell>
          <cell r="C193">
            <v>10096881762</v>
          </cell>
          <cell r="D193" t="str">
            <v>Заика София</v>
          </cell>
          <cell r="E193">
            <v>38989</v>
          </cell>
          <cell r="F193" t="str">
            <v>КМС</v>
          </cell>
          <cell r="G193" t="str">
            <v>Москва-Респ.Крым</v>
          </cell>
        </row>
        <row r="194">
          <cell r="B194">
            <v>227</v>
          </cell>
          <cell r="C194">
            <v>10112134711</v>
          </cell>
          <cell r="D194" t="str">
            <v xml:space="preserve">Самусев Иван </v>
          </cell>
          <cell r="E194">
            <v>38958</v>
          </cell>
          <cell r="F194" t="str">
            <v>КМС</v>
          </cell>
          <cell r="G194" t="str">
            <v>Москва</v>
          </cell>
        </row>
        <row r="195">
          <cell r="B195">
            <v>228</v>
          </cell>
          <cell r="C195">
            <v>10092179383</v>
          </cell>
          <cell r="D195" t="str">
            <v xml:space="preserve">Амелин Даниил </v>
          </cell>
          <cell r="E195">
            <v>38819</v>
          </cell>
          <cell r="F195" t="str">
            <v>КМС</v>
          </cell>
          <cell r="G195" t="str">
            <v>Москва</v>
          </cell>
        </row>
        <row r="196">
          <cell r="B196">
            <v>229</v>
          </cell>
          <cell r="C196">
            <v>10107322194</v>
          </cell>
          <cell r="D196" t="str">
            <v>Кимаковский Захар</v>
          </cell>
          <cell r="E196">
            <v>39113</v>
          </cell>
          <cell r="F196" t="str">
            <v>КМС</v>
          </cell>
          <cell r="G196" t="str">
            <v>Москва</v>
          </cell>
        </row>
        <row r="197">
          <cell r="B197">
            <v>230</v>
          </cell>
          <cell r="C197">
            <v>10094893363</v>
          </cell>
          <cell r="D197" t="str">
            <v xml:space="preserve">Семенюк Яна </v>
          </cell>
          <cell r="E197">
            <v>38783</v>
          </cell>
          <cell r="F197" t="str">
            <v>КМС</v>
          </cell>
          <cell r="G197" t="str">
            <v>Москва</v>
          </cell>
        </row>
        <row r="198">
          <cell r="B198">
            <v>231</v>
          </cell>
          <cell r="C198">
            <v>10100511986</v>
          </cell>
          <cell r="D198" t="str">
            <v xml:space="preserve">Афанасьев Никита </v>
          </cell>
          <cell r="E198">
            <v>38756</v>
          </cell>
          <cell r="F198" t="str">
            <v>КМС</v>
          </cell>
          <cell r="G198" t="str">
            <v>Москва</v>
          </cell>
        </row>
        <row r="199">
          <cell r="B199">
            <v>232</v>
          </cell>
          <cell r="C199">
            <v>10089461161</v>
          </cell>
          <cell r="D199" t="str">
            <v>Новикова Софья</v>
          </cell>
          <cell r="E199">
            <v>38988</v>
          </cell>
          <cell r="F199" t="str">
            <v>МС</v>
          </cell>
          <cell r="G199" t="str">
            <v>Москва</v>
          </cell>
        </row>
        <row r="200">
          <cell r="B200">
            <v>233</v>
          </cell>
          <cell r="C200">
            <v>10082410978</v>
          </cell>
          <cell r="D200" t="str">
            <v xml:space="preserve">Сторожев Александр </v>
          </cell>
          <cell r="E200">
            <v>38794</v>
          </cell>
          <cell r="F200" t="str">
            <v>КМС</v>
          </cell>
          <cell r="G200" t="str">
            <v>Москва</v>
          </cell>
        </row>
        <row r="201">
          <cell r="B201">
            <v>234</v>
          </cell>
          <cell r="C201">
            <v>10131543502</v>
          </cell>
          <cell r="D201" t="str">
            <v xml:space="preserve">Солозобова Вероника </v>
          </cell>
          <cell r="E201">
            <v>39647</v>
          </cell>
          <cell r="F201" t="str">
            <v>КМС</v>
          </cell>
          <cell r="G201" t="str">
            <v>Москва</v>
          </cell>
        </row>
        <row r="202">
          <cell r="B202">
            <v>235</v>
          </cell>
          <cell r="C202">
            <v>10092384194</v>
          </cell>
          <cell r="D202" t="str">
            <v>Тлюстангелов Даниил</v>
          </cell>
          <cell r="E202">
            <v>38721</v>
          </cell>
          <cell r="F202" t="str">
            <v>КМС</v>
          </cell>
          <cell r="G202" t="str">
            <v>Москва</v>
          </cell>
        </row>
        <row r="203">
          <cell r="B203">
            <v>236</v>
          </cell>
          <cell r="C203">
            <v>10100513000</v>
          </cell>
          <cell r="D203" t="str">
            <v>Бортников Георгий</v>
          </cell>
          <cell r="E203">
            <v>38944</v>
          </cell>
          <cell r="F203" t="str">
            <v>КМС</v>
          </cell>
          <cell r="G203" t="str">
            <v>Москва</v>
          </cell>
        </row>
        <row r="204">
          <cell r="B204">
            <v>116</v>
          </cell>
          <cell r="C204">
            <v>10036017494</v>
          </cell>
          <cell r="D204" t="str">
            <v>Голяева Валерия</v>
          </cell>
          <cell r="E204">
            <v>37057</v>
          </cell>
          <cell r="F204" t="str">
            <v>МС</v>
          </cell>
          <cell r="G204" t="str">
            <v>Москва</v>
          </cell>
        </row>
        <row r="205">
          <cell r="B205">
            <v>117</v>
          </cell>
          <cell r="C205">
            <v>10091170179</v>
          </cell>
          <cell r="D205" t="str">
            <v>Малькова Татьяна</v>
          </cell>
          <cell r="E205">
            <v>38712</v>
          </cell>
          <cell r="F205" t="str">
            <v>МС</v>
          </cell>
          <cell r="G205" t="str">
            <v>Москва</v>
          </cell>
        </row>
        <row r="206">
          <cell r="B206">
            <v>115</v>
          </cell>
          <cell r="C206">
            <v>10083844154</v>
          </cell>
          <cell r="D206" t="str">
            <v>Смирнова Анна</v>
          </cell>
          <cell r="E206">
            <v>39353</v>
          </cell>
          <cell r="F206" t="str">
            <v>КМС</v>
          </cell>
          <cell r="G206" t="str">
            <v>Москва</v>
          </cell>
        </row>
        <row r="207">
          <cell r="B207">
            <v>237</v>
          </cell>
          <cell r="C207">
            <v>10113386213</v>
          </cell>
          <cell r="D207" t="str">
            <v>Бортник Иван</v>
          </cell>
          <cell r="E207">
            <v>39330</v>
          </cell>
          <cell r="F207" t="str">
            <v>КМС</v>
          </cell>
          <cell r="G207" t="str">
            <v>Москва</v>
          </cell>
        </row>
        <row r="208">
          <cell r="B208">
            <v>120</v>
          </cell>
          <cell r="C208">
            <v>10101780565</v>
          </cell>
          <cell r="D208" t="str">
            <v>Водопьянов Александр</v>
          </cell>
          <cell r="E208">
            <v>38579</v>
          </cell>
          <cell r="F208" t="str">
            <v>КМС</v>
          </cell>
          <cell r="G208" t="str">
            <v>Москва</v>
          </cell>
          <cell r="I208">
            <v>1</v>
          </cell>
        </row>
        <row r="209">
          <cell r="B209">
            <v>121</v>
          </cell>
          <cell r="C209">
            <v>10006886576</v>
          </cell>
          <cell r="D209" t="str">
            <v>Манаков Виктор</v>
          </cell>
          <cell r="E209">
            <v>33764</v>
          </cell>
          <cell r="F209" t="str">
            <v>ЗМС</v>
          </cell>
          <cell r="G209" t="str">
            <v>Москва</v>
          </cell>
          <cell r="I209">
            <v>1</v>
          </cell>
        </row>
        <row r="210">
          <cell r="B210">
            <v>196</v>
          </cell>
          <cell r="C210">
            <v>10015266568</v>
          </cell>
          <cell r="D210" t="str">
            <v>Шакотько Александр</v>
          </cell>
          <cell r="E210">
            <v>36288</v>
          </cell>
          <cell r="F210" t="str">
            <v>МС</v>
          </cell>
          <cell r="G210" t="str">
            <v>Москва</v>
          </cell>
          <cell r="I210">
            <v>1</v>
          </cell>
        </row>
        <row r="211">
          <cell r="B211">
            <v>118</v>
          </cell>
          <cell r="C211">
            <v>10005408742</v>
          </cell>
          <cell r="D211" t="str">
            <v>Чистик Ярослав</v>
          </cell>
          <cell r="E211">
            <v>32573</v>
          </cell>
          <cell r="F211" t="str">
            <v>МСМК</v>
          </cell>
          <cell r="G211" t="str">
            <v>Москва</v>
          </cell>
          <cell r="I211">
            <v>1</v>
          </cell>
        </row>
        <row r="213">
          <cell r="B213">
            <v>238</v>
          </cell>
          <cell r="C213">
            <v>10053869942</v>
          </cell>
          <cell r="D213" t="str">
            <v>Бирюков Никита</v>
          </cell>
          <cell r="E213">
            <v>37988</v>
          </cell>
          <cell r="F213" t="str">
            <v>МС</v>
          </cell>
          <cell r="G213" t="str">
            <v>Москва</v>
          </cell>
        </row>
        <row r="214">
          <cell r="B214">
            <v>239</v>
          </cell>
          <cell r="C214">
            <v>10036029824</v>
          </cell>
          <cell r="D214" t="str">
            <v>Новиков Иван</v>
          </cell>
          <cell r="E214">
            <v>37854</v>
          </cell>
          <cell r="F214" t="str">
            <v>МС</v>
          </cell>
          <cell r="G214" t="str">
            <v>Москва</v>
          </cell>
        </row>
        <row r="215">
          <cell r="B215">
            <v>240</v>
          </cell>
          <cell r="C215">
            <v>10076776187</v>
          </cell>
          <cell r="D215" t="str">
            <v>Попов Александр</v>
          </cell>
          <cell r="E215">
            <v>37974</v>
          </cell>
          <cell r="F215" t="str">
            <v>МС</v>
          </cell>
          <cell r="G215" t="str">
            <v>Москва</v>
          </cell>
        </row>
        <row r="216">
          <cell r="B216">
            <v>241</v>
          </cell>
          <cell r="C216">
            <v>10036021740</v>
          </cell>
          <cell r="D216" t="str">
            <v>Шерстеникин Алексей</v>
          </cell>
          <cell r="E216">
            <v>37340</v>
          </cell>
          <cell r="F216" t="str">
            <v>МС</v>
          </cell>
          <cell r="G216" t="str">
            <v>Москва</v>
          </cell>
        </row>
        <row r="217">
          <cell r="B217">
            <v>242</v>
          </cell>
          <cell r="C217">
            <v>10082333782</v>
          </cell>
          <cell r="D217" t="str">
            <v>Кирильцев Никита</v>
          </cell>
          <cell r="E217">
            <v>38364</v>
          </cell>
          <cell r="F217" t="str">
            <v>МС</v>
          </cell>
          <cell r="G217" t="str">
            <v>Москва</v>
          </cell>
        </row>
        <row r="218">
          <cell r="B218">
            <v>243</v>
          </cell>
          <cell r="C218">
            <v>10103549100</v>
          </cell>
          <cell r="D218" t="str">
            <v>Григорьев Платон</v>
          </cell>
          <cell r="E218">
            <v>38410</v>
          </cell>
          <cell r="F218" t="str">
            <v>МС</v>
          </cell>
          <cell r="G218" t="str">
            <v>Москва</v>
          </cell>
        </row>
        <row r="219">
          <cell r="B219">
            <v>244</v>
          </cell>
          <cell r="C219">
            <v>10082146957</v>
          </cell>
          <cell r="D219" t="str">
            <v>Чернявский Игорь</v>
          </cell>
          <cell r="E219">
            <v>38445</v>
          </cell>
          <cell r="F219" t="str">
            <v>МС</v>
          </cell>
          <cell r="G219" t="str">
            <v>Москва</v>
          </cell>
        </row>
        <row r="220">
          <cell r="B220">
            <v>245</v>
          </cell>
          <cell r="C220">
            <v>10090182395</v>
          </cell>
          <cell r="D220" t="str">
            <v>Шукуров Тимур</v>
          </cell>
          <cell r="E220">
            <v>38552</v>
          </cell>
          <cell r="F220" t="str">
            <v>МС</v>
          </cell>
          <cell r="G220" t="str">
            <v>Москва</v>
          </cell>
        </row>
        <row r="221">
          <cell r="B221">
            <v>246</v>
          </cell>
          <cell r="C221">
            <v>10101332446</v>
          </cell>
          <cell r="D221" t="str">
            <v>Юдин Никита</v>
          </cell>
          <cell r="E221">
            <v>38409</v>
          </cell>
          <cell r="F221" t="str">
            <v>КМС</v>
          </cell>
          <cell r="G221" t="str">
            <v>Москва</v>
          </cell>
        </row>
        <row r="222">
          <cell r="B222">
            <v>247</v>
          </cell>
          <cell r="C222">
            <v>10077949584</v>
          </cell>
          <cell r="D222" t="str">
            <v>Благодарова Варвара</v>
          </cell>
          <cell r="E222">
            <v>37972</v>
          </cell>
          <cell r="F222" t="str">
            <v>МС</v>
          </cell>
          <cell r="G222" t="str">
            <v>Москва</v>
          </cell>
        </row>
        <row r="223">
          <cell r="B223">
            <v>248</v>
          </cell>
          <cell r="C223">
            <v>10078794700</v>
          </cell>
          <cell r="D223" t="str">
            <v>Богомолова Елизавета</v>
          </cell>
          <cell r="E223">
            <v>37812</v>
          </cell>
          <cell r="F223" t="str">
            <v>МС</v>
          </cell>
          <cell r="G223" t="str">
            <v>Москва</v>
          </cell>
        </row>
        <row r="224">
          <cell r="B224">
            <v>249</v>
          </cell>
          <cell r="C224">
            <v>10014630109</v>
          </cell>
          <cell r="D224" t="str">
            <v>Ващенко Полина</v>
          </cell>
          <cell r="E224">
            <v>36529</v>
          </cell>
          <cell r="F224" t="str">
            <v>МСМК</v>
          </cell>
          <cell r="G224" t="str">
            <v>Москва</v>
          </cell>
        </row>
        <row r="225">
          <cell r="B225">
            <v>250</v>
          </cell>
          <cell r="C225">
            <v>10090187550</v>
          </cell>
          <cell r="D225" t="str">
            <v>Лысенко Алина</v>
          </cell>
          <cell r="E225">
            <v>37758</v>
          </cell>
          <cell r="F225" t="str">
            <v>МСМК</v>
          </cell>
          <cell r="G225" t="str">
            <v>Москва</v>
          </cell>
        </row>
        <row r="226">
          <cell r="B226">
            <v>251</v>
          </cell>
          <cell r="C226">
            <v>10102050650</v>
          </cell>
          <cell r="D226" t="str">
            <v>Артемова Вера</v>
          </cell>
          <cell r="E226">
            <v>38399</v>
          </cell>
          <cell r="F226" t="str">
            <v>МС</v>
          </cell>
          <cell r="G226" t="str">
            <v>Москва</v>
          </cell>
        </row>
        <row r="227">
          <cell r="B227">
            <v>252</v>
          </cell>
          <cell r="C227">
            <v>10090059834</v>
          </cell>
          <cell r="D227" t="str">
            <v>Кирильцев Тимур</v>
          </cell>
          <cell r="E227">
            <v>39363</v>
          </cell>
          <cell r="F227" t="str">
            <v>КМС</v>
          </cell>
          <cell r="G227" t="str">
            <v>Москва</v>
          </cell>
        </row>
        <row r="228">
          <cell r="B228">
            <v>253</v>
          </cell>
          <cell r="C228">
            <v>10102210500</v>
          </cell>
          <cell r="D228" t="str">
            <v>Корольков Павел</v>
          </cell>
          <cell r="E228">
            <v>39061</v>
          </cell>
          <cell r="F228" t="str">
            <v>1 СР</v>
          </cell>
          <cell r="G228" t="str">
            <v>Москва</v>
          </cell>
        </row>
        <row r="229">
          <cell r="B229">
            <v>254</v>
          </cell>
          <cell r="C229">
            <v>10090423683</v>
          </cell>
          <cell r="D229" t="str">
            <v>Шешенин Андрей</v>
          </cell>
          <cell r="E229">
            <v>38945</v>
          </cell>
          <cell r="F229" t="str">
            <v>КМС</v>
          </cell>
          <cell r="G229" t="str">
            <v>Москва</v>
          </cell>
        </row>
        <row r="230">
          <cell r="B230">
            <v>255</v>
          </cell>
          <cell r="C230">
            <v>10112709637</v>
          </cell>
          <cell r="D230" t="str">
            <v xml:space="preserve">Фарафонтова Елизавета </v>
          </cell>
          <cell r="E230">
            <v>39296</v>
          </cell>
          <cell r="F230" t="str">
            <v>КМС</v>
          </cell>
          <cell r="G230" t="str">
            <v>Москва</v>
          </cell>
        </row>
        <row r="231">
          <cell r="B231">
            <v>256</v>
          </cell>
          <cell r="C231">
            <v>10112680941</v>
          </cell>
          <cell r="D231" t="str">
            <v>Григорьев Сократ</v>
          </cell>
          <cell r="E231">
            <v>39226</v>
          </cell>
          <cell r="F231" t="str">
            <v>КМС</v>
          </cell>
          <cell r="G231" t="str">
            <v>Москва</v>
          </cell>
        </row>
        <row r="233">
          <cell r="C233" t="str">
            <v>Московская область</v>
          </cell>
        </row>
        <row r="234">
          <cell r="B234">
            <v>88</v>
          </cell>
          <cell r="C234">
            <v>10007740277</v>
          </cell>
          <cell r="D234" t="str">
            <v>Абасова Наталья</v>
          </cell>
          <cell r="E234">
            <v>34840</v>
          </cell>
          <cell r="F234" t="str">
            <v>МСМК</v>
          </cell>
          <cell r="G234" t="str">
            <v>Мос.обл.</v>
          </cell>
        </row>
        <row r="235">
          <cell r="B235">
            <v>209</v>
          </cell>
          <cell r="C235">
            <v>10124508776</v>
          </cell>
          <cell r="D235" t="str">
            <v>Вахнин Александр</v>
          </cell>
          <cell r="E235">
            <v>35087</v>
          </cell>
          <cell r="F235" t="str">
            <v>КМС</v>
          </cell>
          <cell r="G235" t="str">
            <v>Мос.обл.</v>
          </cell>
        </row>
        <row r="236">
          <cell r="B236">
            <v>210</v>
          </cell>
          <cell r="C236">
            <v>10130776289</v>
          </cell>
          <cell r="D236" t="str">
            <v>Кобец Александра</v>
          </cell>
          <cell r="E236">
            <v>38747</v>
          </cell>
          <cell r="F236" t="str">
            <v>КМС</v>
          </cell>
          <cell r="G236" t="str">
            <v>Мос.обл.</v>
          </cell>
        </row>
        <row r="237">
          <cell r="B237">
            <v>211</v>
          </cell>
          <cell r="C237">
            <v>10127774747</v>
          </cell>
          <cell r="D237" t="str">
            <v>Булавкина Анастасия</v>
          </cell>
          <cell r="E237">
            <v>39361</v>
          </cell>
          <cell r="F237" t="str">
            <v>КМС</v>
          </cell>
          <cell r="G237" t="str">
            <v>Мос.обл.</v>
          </cell>
        </row>
        <row r="238">
          <cell r="B238">
            <v>212</v>
          </cell>
          <cell r="C238">
            <v>10094014512</v>
          </cell>
          <cell r="D238" t="str">
            <v>Епифанов Вячеслав</v>
          </cell>
          <cell r="E238">
            <v>38388</v>
          </cell>
          <cell r="F238" t="str">
            <v>КМС</v>
          </cell>
          <cell r="G238" t="str">
            <v>Мос.обл.</v>
          </cell>
          <cell r="I238">
            <v>1</v>
          </cell>
        </row>
        <row r="241">
          <cell r="C241" t="str">
            <v>Узбекистан</v>
          </cell>
        </row>
        <row r="242">
          <cell r="B242">
            <v>257</v>
          </cell>
          <cell r="C242">
            <v>10140694743</v>
          </cell>
          <cell r="D242" t="str">
            <v>Нурматов Бегзод</v>
          </cell>
          <cell r="E242" t="str">
            <v>00.00.2006</v>
          </cell>
          <cell r="F242" t="str">
            <v>-</v>
          </cell>
          <cell r="G242" t="str">
            <v>Узбекистан</v>
          </cell>
        </row>
        <row r="243">
          <cell r="B243">
            <v>258</v>
          </cell>
          <cell r="C243">
            <v>10119702125</v>
          </cell>
          <cell r="D243" t="str">
            <v>Жамолдинов Алимардон</v>
          </cell>
          <cell r="E243" t="str">
            <v>00.00.2006</v>
          </cell>
          <cell r="F243" t="str">
            <v>-</v>
          </cell>
          <cell r="G243" t="str">
            <v>Узбекистан</v>
          </cell>
        </row>
        <row r="244">
          <cell r="B244">
            <v>259</v>
          </cell>
          <cell r="C244">
            <v>10140693228</v>
          </cell>
          <cell r="D244" t="str">
            <v>Исмаилов Кайрат</v>
          </cell>
          <cell r="E244" t="str">
            <v>00.00.2006</v>
          </cell>
          <cell r="F244" t="str">
            <v>-</v>
          </cell>
          <cell r="G244" t="str">
            <v>Узбекистан</v>
          </cell>
        </row>
        <row r="245">
          <cell r="B245">
            <v>260</v>
          </cell>
          <cell r="C245">
            <v>10144255754</v>
          </cell>
          <cell r="D245" t="str">
            <v>Еремов Никита</v>
          </cell>
          <cell r="E245" t="str">
            <v>00.00.2007</v>
          </cell>
          <cell r="F245" t="str">
            <v>-</v>
          </cell>
          <cell r="G245" t="str">
            <v>Узбекистан</v>
          </cell>
        </row>
        <row r="246">
          <cell r="B246">
            <v>261</v>
          </cell>
          <cell r="C246">
            <v>10144255653</v>
          </cell>
          <cell r="D246" t="str">
            <v>Бурлаков Виталий</v>
          </cell>
          <cell r="E246" t="str">
            <v>00.00.2007</v>
          </cell>
          <cell r="F246" t="str">
            <v>-</v>
          </cell>
          <cell r="G246" t="str">
            <v>Узбекистан</v>
          </cell>
        </row>
        <row r="247">
          <cell r="B247">
            <v>262</v>
          </cell>
          <cell r="C247">
            <v>10119687371</v>
          </cell>
          <cell r="D247" t="str">
            <v>Боходиров Бегзод</v>
          </cell>
          <cell r="E247" t="str">
            <v>00.00.2006</v>
          </cell>
          <cell r="F247" t="str">
            <v>-</v>
          </cell>
          <cell r="G247" t="str">
            <v>Узбекистан</v>
          </cell>
        </row>
        <row r="248">
          <cell r="B248">
            <v>263</v>
          </cell>
          <cell r="C248">
            <v>10144256158</v>
          </cell>
          <cell r="D248" t="str">
            <v xml:space="preserve">Турсунов Нурсултан </v>
          </cell>
          <cell r="E248" t="str">
            <v>00.00.2007</v>
          </cell>
          <cell r="F248" t="str">
            <v>-</v>
          </cell>
          <cell r="G248" t="str">
            <v>Узбекистан</v>
          </cell>
        </row>
        <row r="249">
          <cell r="B249">
            <v>264</v>
          </cell>
          <cell r="C249">
            <v>10147952262</v>
          </cell>
          <cell r="D249" t="str">
            <v>Мишинова Яна</v>
          </cell>
          <cell r="E249" t="str">
            <v>00.00.2007</v>
          </cell>
          <cell r="F249" t="str">
            <v>-</v>
          </cell>
          <cell r="G249" t="str">
            <v>Узбекистан</v>
          </cell>
        </row>
        <row r="250">
          <cell r="B250">
            <v>265</v>
          </cell>
          <cell r="C250">
            <v>10141718903</v>
          </cell>
          <cell r="D250" t="str">
            <v>Исаилова Самира</v>
          </cell>
          <cell r="E250" t="str">
            <v>00.00.2007</v>
          </cell>
          <cell r="F250" t="str">
            <v>-</v>
          </cell>
          <cell r="G250" t="str">
            <v>Узбекистан</v>
          </cell>
        </row>
        <row r="251">
          <cell r="B251">
            <v>266</v>
          </cell>
          <cell r="C251">
            <v>10147952161</v>
          </cell>
          <cell r="D251" t="str">
            <v>Эгамбердиева Нозима</v>
          </cell>
          <cell r="E251" t="str">
            <v>00.00.2007</v>
          </cell>
          <cell r="F251" t="str">
            <v>-</v>
          </cell>
          <cell r="G251" t="str">
            <v>Узбекистан</v>
          </cell>
        </row>
        <row r="252">
          <cell r="B252">
            <v>267</v>
          </cell>
          <cell r="C252">
            <v>10133796124</v>
          </cell>
          <cell r="D252" t="str">
            <v>Давронова Мадина</v>
          </cell>
          <cell r="E252" t="str">
            <v>00.00.2006</v>
          </cell>
          <cell r="F252" t="str">
            <v>-</v>
          </cell>
          <cell r="G252" t="str">
            <v>Узбекистан</v>
          </cell>
        </row>
        <row r="253">
          <cell r="B253">
            <v>268</v>
          </cell>
          <cell r="C253">
            <v>10141718495</v>
          </cell>
          <cell r="D253" t="str">
            <v>Аулова Камола</v>
          </cell>
          <cell r="E253" t="str">
            <v>00.00.2006</v>
          </cell>
          <cell r="F253" t="str">
            <v>-</v>
          </cell>
          <cell r="G253" t="str">
            <v>Узбекистан</v>
          </cell>
        </row>
        <row r="256">
          <cell r="C256" t="str">
            <v>Республика Крым</v>
          </cell>
        </row>
        <row r="257">
          <cell r="B257">
            <v>269</v>
          </cell>
          <cell r="C257">
            <v>10141360710</v>
          </cell>
          <cell r="D257" t="str">
            <v>Коновалов Александр</v>
          </cell>
          <cell r="E257">
            <v>39568</v>
          </cell>
          <cell r="F257" t="str">
            <v>КМС</v>
          </cell>
          <cell r="G257" t="str">
            <v>Респ.Крым</v>
          </cell>
        </row>
        <row r="258">
          <cell r="B258">
            <v>270</v>
          </cell>
          <cell r="C258">
            <v>10114521719</v>
          </cell>
          <cell r="D258" t="str">
            <v>Скорченко Данил</v>
          </cell>
          <cell r="E258">
            <v>39779</v>
          </cell>
          <cell r="F258" t="str">
            <v>КМС</v>
          </cell>
          <cell r="G258" t="str">
            <v>Респ.Крым</v>
          </cell>
        </row>
        <row r="259">
          <cell r="B259">
            <v>271</v>
          </cell>
          <cell r="C259">
            <v>10128809920</v>
          </cell>
          <cell r="D259" t="str">
            <v>Муратов Эдем</v>
          </cell>
          <cell r="E259">
            <v>39298</v>
          </cell>
          <cell r="F259" t="str">
            <v xml:space="preserve"> 1 СР</v>
          </cell>
          <cell r="G259" t="str">
            <v>Респ.Крым</v>
          </cell>
        </row>
        <row r="260">
          <cell r="B260">
            <v>272</v>
          </cell>
          <cell r="C260">
            <v>10132007886</v>
          </cell>
          <cell r="D260" t="str">
            <v>Журавлев Александр</v>
          </cell>
          <cell r="E260">
            <v>39284</v>
          </cell>
          <cell r="F260" t="str">
            <v>КМС</v>
          </cell>
          <cell r="G260" t="str">
            <v>Респ.Крым</v>
          </cell>
        </row>
        <row r="261">
          <cell r="B261">
            <v>273</v>
          </cell>
          <cell r="C261">
            <v>10096881863</v>
          </cell>
          <cell r="D261" t="str">
            <v>Сороколатова Софья</v>
          </cell>
          <cell r="E261">
            <v>38931</v>
          </cell>
          <cell r="F261" t="str">
            <v>КМС</v>
          </cell>
          <cell r="G261" t="str">
            <v>Респ.Крым</v>
          </cell>
        </row>
        <row r="262">
          <cell r="B262">
            <v>274</v>
          </cell>
          <cell r="C262">
            <v>10128418785</v>
          </cell>
          <cell r="D262" t="str">
            <v>Сороколатова Виолетта</v>
          </cell>
          <cell r="E262">
            <v>39522</v>
          </cell>
          <cell r="F262" t="str">
            <v>1 СР</v>
          </cell>
          <cell r="G262" t="str">
            <v>Респ.Крым</v>
          </cell>
        </row>
        <row r="265">
          <cell r="B265">
            <v>275</v>
          </cell>
          <cell r="C265">
            <v>10010177809</v>
          </cell>
          <cell r="D265" t="str">
            <v>Бирюк Каролина</v>
          </cell>
          <cell r="E265">
            <v>35906</v>
          </cell>
          <cell r="F265" t="str">
            <v>МСМК</v>
          </cell>
          <cell r="G265" t="str">
            <v>НК Беларусь</v>
          </cell>
        </row>
        <row r="266">
          <cell r="B266">
            <v>276</v>
          </cell>
          <cell r="C266">
            <v>10009166682</v>
          </cell>
          <cell r="D266" t="str">
            <v>Королек Евгений</v>
          </cell>
          <cell r="E266">
            <v>35225</v>
          </cell>
          <cell r="F266" t="str">
            <v>МСМК</v>
          </cell>
          <cell r="G266" t="str">
            <v>НК Беларусь</v>
          </cell>
          <cell r="I266">
            <v>1</v>
          </cell>
        </row>
        <row r="267">
          <cell r="B267">
            <v>277</v>
          </cell>
          <cell r="C267">
            <v>10007891336</v>
          </cell>
          <cell r="D267" t="str">
            <v>Романов Роман</v>
          </cell>
          <cell r="E267">
            <v>34518</v>
          </cell>
          <cell r="F267" t="str">
            <v>МСМК</v>
          </cell>
          <cell r="G267" t="str">
            <v>НК Беларусь</v>
          </cell>
          <cell r="I267">
            <v>1</v>
          </cell>
        </row>
        <row r="268">
          <cell r="B268">
            <v>278</v>
          </cell>
          <cell r="C268">
            <v>10056107915</v>
          </cell>
          <cell r="D268" t="str">
            <v>Мазур Денис</v>
          </cell>
          <cell r="E268">
            <v>36635</v>
          </cell>
          <cell r="F268" t="str">
            <v>МСМК</v>
          </cell>
          <cell r="G268" t="str">
            <v>НК Беларусь</v>
          </cell>
          <cell r="I268">
            <v>1</v>
          </cell>
        </row>
        <row r="269">
          <cell r="B269">
            <v>279</v>
          </cell>
          <cell r="C269">
            <v>10093154134</v>
          </cell>
          <cell r="D269" t="str">
            <v>Безгерц Степан</v>
          </cell>
          <cell r="E269">
            <v>38311</v>
          </cell>
          <cell r="F269" t="str">
            <v>МС</v>
          </cell>
          <cell r="G269" t="str">
            <v>НК Беларусь</v>
          </cell>
          <cell r="I269">
            <v>1</v>
          </cell>
        </row>
        <row r="270">
          <cell r="B270">
            <v>280</v>
          </cell>
          <cell r="C270">
            <v>10083180514</v>
          </cell>
          <cell r="D270" t="str">
            <v>Одинец Вадим</v>
          </cell>
          <cell r="E270">
            <v>38373</v>
          </cell>
          <cell r="F270" t="str">
            <v>МС</v>
          </cell>
          <cell r="G270" t="str">
            <v>НК Беларусь</v>
          </cell>
          <cell r="I270">
            <v>1</v>
          </cell>
        </row>
        <row r="271">
          <cell r="B271">
            <v>281</v>
          </cell>
          <cell r="C271">
            <v>10009017243</v>
          </cell>
          <cell r="D271" t="str">
            <v>Зайцев Артем</v>
          </cell>
          <cell r="E271">
            <v>34832</v>
          </cell>
          <cell r="F271" t="str">
            <v>МСМК</v>
          </cell>
          <cell r="G271" t="str">
            <v>НК Беларусь</v>
          </cell>
        </row>
        <row r="272">
          <cell r="B272">
            <v>282</v>
          </cell>
          <cell r="C272">
            <v>10015977803</v>
          </cell>
          <cell r="D272" t="str">
            <v>Глова Александр</v>
          </cell>
          <cell r="E272">
            <v>36700</v>
          </cell>
          <cell r="F272" t="str">
            <v>МСМК</v>
          </cell>
          <cell r="G272" t="str">
            <v>НК Беларусь</v>
          </cell>
        </row>
        <row r="273">
          <cell r="B273">
            <v>283</v>
          </cell>
          <cell r="C273">
            <v>10075689686</v>
          </cell>
          <cell r="D273" t="str">
            <v>Босякова Варвара</v>
          </cell>
          <cell r="E273">
            <v>38310</v>
          </cell>
          <cell r="F273" t="str">
            <v>МС</v>
          </cell>
          <cell r="G273" t="str">
            <v>НК Беларусь</v>
          </cell>
        </row>
        <row r="274">
          <cell r="B274">
            <v>284</v>
          </cell>
          <cell r="C274">
            <v>10105906095</v>
          </cell>
          <cell r="D274" t="str">
            <v>Мигиневич Максим</v>
          </cell>
          <cell r="E274">
            <v>38220</v>
          </cell>
          <cell r="F274" t="str">
            <v>МС</v>
          </cell>
          <cell r="G274" t="str">
            <v>НК Беларусь</v>
          </cell>
        </row>
        <row r="275">
          <cell r="B275">
            <v>285</v>
          </cell>
          <cell r="C275">
            <v>10079412062</v>
          </cell>
          <cell r="D275" t="str">
            <v>Волчек Алексей</v>
          </cell>
          <cell r="E275">
            <v>38191</v>
          </cell>
          <cell r="F275" t="str">
            <v>МС</v>
          </cell>
          <cell r="G275" t="str">
            <v>НК Беларусь</v>
          </cell>
        </row>
        <row r="277">
          <cell r="B277">
            <v>286</v>
          </cell>
          <cell r="C277">
            <v>10054294116</v>
          </cell>
          <cell r="D277" t="str">
            <v>Шманцарь Алексей</v>
          </cell>
          <cell r="E277">
            <v>36658</v>
          </cell>
          <cell r="F277" t="str">
            <v>МС</v>
          </cell>
          <cell r="G277" t="str">
            <v>ВК "Минск"</v>
          </cell>
          <cell r="I277">
            <v>1</v>
          </cell>
        </row>
        <row r="278">
          <cell r="B278">
            <v>287</v>
          </cell>
          <cell r="C278">
            <v>10010177910</v>
          </cell>
          <cell r="D278" t="str">
            <v>Терех Анна</v>
          </cell>
          <cell r="E278">
            <v>36045</v>
          </cell>
          <cell r="F278" t="str">
            <v>МСМК</v>
          </cell>
          <cell r="G278" t="str">
            <v>ВК "Минск"</v>
          </cell>
        </row>
        <row r="279">
          <cell r="B279">
            <v>288</v>
          </cell>
          <cell r="C279">
            <v>10061141912</v>
          </cell>
          <cell r="D279" t="str">
            <v>Чуянкова Ирина</v>
          </cell>
          <cell r="E279">
            <v>37761</v>
          </cell>
          <cell r="F279" t="str">
            <v>МСМК</v>
          </cell>
          <cell r="G279" t="str">
            <v>ВК "Минск"</v>
          </cell>
        </row>
        <row r="280">
          <cell r="B280">
            <v>289</v>
          </cell>
          <cell r="C280">
            <v>10009049171</v>
          </cell>
          <cell r="D280" t="str">
            <v>Носкович Таисия</v>
          </cell>
          <cell r="E280">
            <v>34596</v>
          </cell>
          <cell r="F280" t="str">
            <v>МСМК</v>
          </cell>
          <cell r="G280" t="str">
            <v>ВК "Минск"</v>
          </cell>
        </row>
        <row r="281">
          <cell r="B281">
            <v>290</v>
          </cell>
          <cell r="C281">
            <v>10088408814</v>
          </cell>
          <cell r="D281" t="str">
            <v>Иванченко Дмитрий</v>
          </cell>
          <cell r="E281">
            <v>37422</v>
          </cell>
          <cell r="F281" t="str">
            <v>МС</v>
          </cell>
          <cell r="G281" t="str">
            <v>ВК "Минск"</v>
          </cell>
          <cell r="I281">
            <v>1</v>
          </cell>
        </row>
        <row r="282">
          <cell r="B282">
            <v>291</v>
          </cell>
          <cell r="C282">
            <v>10085157593</v>
          </cell>
          <cell r="D282" t="str">
            <v>Климчик Антон</v>
          </cell>
          <cell r="E282">
            <v>38220</v>
          </cell>
          <cell r="F282" t="str">
            <v>МС</v>
          </cell>
          <cell r="G282" t="str">
            <v>ВК "Минск"</v>
          </cell>
          <cell r="I282">
            <v>1</v>
          </cell>
        </row>
        <row r="283">
          <cell r="B283">
            <v>292</v>
          </cell>
          <cell r="C283">
            <v>10015978510</v>
          </cell>
          <cell r="D283" t="str">
            <v>Кириевич Артур</v>
          </cell>
          <cell r="E283">
            <v>36850</v>
          </cell>
          <cell r="F283" t="str">
            <v>МС</v>
          </cell>
          <cell r="G283" t="str">
            <v>ВК "Минск"</v>
          </cell>
          <cell r="I283">
            <v>1</v>
          </cell>
        </row>
        <row r="284">
          <cell r="B284">
            <v>293</v>
          </cell>
          <cell r="C284">
            <v>10015979419</v>
          </cell>
          <cell r="D284" t="str">
            <v>Марчук Денис</v>
          </cell>
          <cell r="E284">
            <v>36665</v>
          </cell>
          <cell r="F284" t="str">
            <v>МС</v>
          </cell>
          <cell r="G284" t="str">
            <v>ВК "Минск"</v>
          </cell>
          <cell r="I284">
            <v>1</v>
          </cell>
        </row>
        <row r="285">
          <cell r="B285">
            <v>294</v>
          </cell>
          <cell r="C285">
            <v>10094470607</v>
          </cell>
          <cell r="D285" t="str">
            <v>Сакун Аделина</v>
          </cell>
          <cell r="E285">
            <v>39035</v>
          </cell>
          <cell r="F285" t="str">
            <v>МС</v>
          </cell>
          <cell r="G285" t="str">
            <v>ВК "Минск"</v>
          </cell>
        </row>
        <row r="286">
          <cell r="B286">
            <v>295</v>
          </cell>
          <cell r="C286">
            <v>10128128290</v>
          </cell>
          <cell r="D286" t="str">
            <v>Яглинская Кристина</v>
          </cell>
          <cell r="E286">
            <v>39217</v>
          </cell>
          <cell r="F286" t="str">
            <v>МС</v>
          </cell>
          <cell r="G286" t="str">
            <v>ВК "Минск"</v>
          </cell>
        </row>
        <row r="289">
          <cell r="B289">
            <v>197</v>
          </cell>
          <cell r="C289">
            <v>10148954796</v>
          </cell>
          <cell r="D289" t="str">
            <v>Баева Виктория</v>
          </cell>
          <cell r="E289">
            <v>40234</v>
          </cell>
          <cell r="F289" t="str">
            <v>2 СР</v>
          </cell>
          <cell r="G289" t="str">
            <v>Лен.Обл.</v>
          </cell>
        </row>
        <row r="299">
          <cell r="I299">
            <v>40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FC5F-195B-4587-B67E-C85A87D86C08}">
  <sheetPr>
    <tabColor theme="9" tint="-0.499984740745262"/>
    <pageSetUpPr fitToPage="1"/>
  </sheetPr>
  <dimension ref="A1:I75"/>
  <sheetViews>
    <sheetView tabSelected="1" topLeftCell="A14" zoomScaleNormal="100" workbookViewId="0">
      <selection activeCell="L13" sqref="L13"/>
    </sheetView>
  </sheetViews>
  <sheetFormatPr defaultRowHeight="13.2" x14ac:dyDescent="0.25"/>
  <cols>
    <col min="2" max="2" width="9.33203125" customWidth="1"/>
    <col min="3" max="3" width="13.6640625" customWidth="1"/>
    <col min="4" max="4" width="23.44140625" customWidth="1"/>
    <col min="5" max="5" width="13.44140625" customWidth="1"/>
    <col min="6" max="6" width="17" customWidth="1"/>
    <col min="7" max="7" width="20.6640625" customWidth="1"/>
    <col min="8" max="8" width="18.109375" customWidth="1"/>
    <col min="9" max="9" width="22.33203125" customWidth="1"/>
    <col min="258" max="258" width="9.33203125" customWidth="1"/>
    <col min="259" max="259" width="13.6640625" customWidth="1"/>
    <col min="260" max="260" width="23.44140625" customWidth="1"/>
    <col min="261" max="261" width="13.44140625" customWidth="1"/>
    <col min="262" max="262" width="17" customWidth="1"/>
    <col min="263" max="263" width="20.6640625" customWidth="1"/>
    <col min="264" max="264" width="18.109375" customWidth="1"/>
    <col min="265" max="265" width="22.33203125" customWidth="1"/>
    <col min="514" max="514" width="9.33203125" customWidth="1"/>
    <col min="515" max="515" width="13.6640625" customWidth="1"/>
    <col min="516" max="516" width="23.44140625" customWidth="1"/>
    <col min="517" max="517" width="13.44140625" customWidth="1"/>
    <col min="518" max="518" width="17" customWidth="1"/>
    <col min="519" max="519" width="20.6640625" customWidth="1"/>
    <col min="520" max="520" width="18.109375" customWidth="1"/>
    <col min="521" max="521" width="22.33203125" customWidth="1"/>
    <col min="770" max="770" width="9.33203125" customWidth="1"/>
    <col min="771" max="771" width="13.6640625" customWidth="1"/>
    <col min="772" max="772" width="23.44140625" customWidth="1"/>
    <col min="773" max="773" width="13.44140625" customWidth="1"/>
    <col min="774" max="774" width="17" customWidth="1"/>
    <col min="775" max="775" width="20.6640625" customWidth="1"/>
    <col min="776" max="776" width="18.109375" customWidth="1"/>
    <col min="777" max="777" width="22.33203125" customWidth="1"/>
    <col min="1026" max="1026" width="9.33203125" customWidth="1"/>
    <col min="1027" max="1027" width="13.6640625" customWidth="1"/>
    <col min="1028" max="1028" width="23.44140625" customWidth="1"/>
    <col min="1029" max="1029" width="13.44140625" customWidth="1"/>
    <col min="1030" max="1030" width="17" customWidth="1"/>
    <col min="1031" max="1031" width="20.6640625" customWidth="1"/>
    <col min="1032" max="1032" width="18.109375" customWidth="1"/>
    <col min="1033" max="1033" width="22.33203125" customWidth="1"/>
    <col min="1282" max="1282" width="9.33203125" customWidth="1"/>
    <col min="1283" max="1283" width="13.6640625" customWidth="1"/>
    <col min="1284" max="1284" width="23.44140625" customWidth="1"/>
    <col min="1285" max="1285" width="13.44140625" customWidth="1"/>
    <col min="1286" max="1286" width="17" customWidth="1"/>
    <col min="1287" max="1287" width="20.6640625" customWidth="1"/>
    <col min="1288" max="1288" width="18.109375" customWidth="1"/>
    <col min="1289" max="1289" width="22.33203125" customWidth="1"/>
    <col min="1538" max="1538" width="9.33203125" customWidth="1"/>
    <col min="1539" max="1539" width="13.6640625" customWidth="1"/>
    <col min="1540" max="1540" width="23.44140625" customWidth="1"/>
    <col min="1541" max="1541" width="13.44140625" customWidth="1"/>
    <col min="1542" max="1542" width="17" customWidth="1"/>
    <col min="1543" max="1543" width="20.6640625" customWidth="1"/>
    <col min="1544" max="1544" width="18.109375" customWidth="1"/>
    <col min="1545" max="1545" width="22.33203125" customWidth="1"/>
    <col min="1794" max="1794" width="9.33203125" customWidth="1"/>
    <col min="1795" max="1795" width="13.6640625" customWidth="1"/>
    <col min="1796" max="1796" width="23.44140625" customWidth="1"/>
    <col min="1797" max="1797" width="13.44140625" customWidth="1"/>
    <col min="1798" max="1798" width="17" customWidth="1"/>
    <col min="1799" max="1799" width="20.6640625" customWidth="1"/>
    <col min="1800" max="1800" width="18.109375" customWidth="1"/>
    <col min="1801" max="1801" width="22.33203125" customWidth="1"/>
    <col min="2050" max="2050" width="9.33203125" customWidth="1"/>
    <col min="2051" max="2051" width="13.6640625" customWidth="1"/>
    <col min="2052" max="2052" width="23.44140625" customWidth="1"/>
    <col min="2053" max="2053" width="13.44140625" customWidth="1"/>
    <col min="2054" max="2054" width="17" customWidth="1"/>
    <col min="2055" max="2055" width="20.6640625" customWidth="1"/>
    <col min="2056" max="2056" width="18.109375" customWidth="1"/>
    <col min="2057" max="2057" width="22.33203125" customWidth="1"/>
    <col min="2306" max="2306" width="9.33203125" customWidth="1"/>
    <col min="2307" max="2307" width="13.6640625" customWidth="1"/>
    <col min="2308" max="2308" width="23.44140625" customWidth="1"/>
    <col min="2309" max="2309" width="13.44140625" customWidth="1"/>
    <col min="2310" max="2310" width="17" customWidth="1"/>
    <col min="2311" max="2311" width="20.6640625" customWidth="1"/>
    <col min="2312" max="2312" width="18.109375" customWidth="1"/>
    <col min="2313" max="2313" width="22.33203125" customWidth="1"/>
    <col min="2562" max="2562" width="9.33203125" customWidth="1"/>
    <col min="2563" max="2563" width="13.6640625" customWidth="1"/>
    <col min="2564" max="2564" width="23.44140625" customWidth="1"/>
    <col min="2565" max="2565" width="13.44140625" customWidth="1"/>
    <col min="2566" max="2566" width="17" customWidth="1"/>
    <col min="2567" max="2567" width="20.6640625" customWidth="1"/>
    <col min="2568" max="2568" width="18.109375" customWidth="1"/>
    <col min="2569" max="2569" width="22.33203125" customWidth="1"/>
    <col min="2818" max="2818" width="9.33203125" customWidth="1"/>
    <col min="2819" max="2819" width="13.6640625" customWidth="1"/>
    <col min="2820" max="2820" width="23.44140625" customWidth="1"/>
    <col min="2821" max="2821" width="13.44140625" customWidth="1"/>
    <col min="2822" max="2822" width="17" customWidth="1"/>
    <col min="2823" max="2823" width="20.6640625" customWidth="1"/>
    <col min="2824" max="2824" width="18.109375" customWidth="1"/>
    <col min="2825" max="2825" width="22.33203125" customWidth="1"/>
    <col min="3074" max="3074" width="9.33203125" customWidth="1"/>
    <col min="3075" max="3075" width="13.6640625" customWidth="1"/>
    <col min="3076" max="3076" width="23.44140625" customWidth="1"/>
    <col min="3077" max="3077" width="13.44140625" customWidth="1"/>
    <col min="3078" max="3078" width="17" customWidth="1"/>
    <col min="3079" max="3079" width="20.6640625" customWidth="1"/>
    <col min="3080" max="3080" width="18.109375" customWidth="1"/>
    <col min="3081" max="3081" width="22.33203125" customWidth="1"/>
    <col min="3330" max="3330" width="9.33203125" customWidth="1"/>
    <col min="3331" max="3331" width="13.6640625" customWidth="1"/>
    <col min="3332" max="3332" width="23.44140625" customWidth="1"/>
    <col min="3333" max="3333" width="13.44140625" customWidth="1"/>
    <col min="3334" max="3334" width="17" customWidth="1"/>
    <col min="3335" max="3335" width="20.6640625" customWidth="1"/>
    <col min="3336" max="3336" width="18.109375" customWidth="1"/>
    <col min="3337" max="3337" width="22.33203125" customWidth="1"/>
    <col min="3586" max="3586" width="9.33203125" customWidth="1"/>
    <col min="3587" max="3587" width="13.6640625" customWidth="1"/>
    <col min="3588" max="3588" width="23.44140625" customWidth="1"/>
    <col min="3589" max="3589" width="13.44140625" customWidth="1"/>
    <col min="3590" max="3590" width="17" customWidth="1"/>
    <col min="3591" max="3591" width="20.6640625" customWidth="1"/>
    <col min="3592" max="3592" width="18.109375" customWidth="1"/>
    <col min="3593" max="3593" width="22.33203125" customWidth="1"/>
    <col min="3842" max="3842" width="9.33203125" customWidth="1"/>
    <col min="3843" max="3843" width="13.6640625" customWidth="1"/>
    <col min="3844" max="3844" width="23.44140625" customWidth="1"/>
    <col min="3845" max="3845" width="13.44140625" customWidth="1"/>
    <col min="3846" max="3846" width="17" customWidth="1"/>
    <col min="3847" max="3847" width="20.6640625" customWidth="1"/>
    <col min="3848" max="3848" width="18.109375" customWidth="1"/>
    <col min="3849" max="3849" width="22.33203125" customWidth="1"/>
    <col min="4098" max="4098" width="9.33203125" customWidth="1"/>
    <col min="4099" max="4099" width="13.6640625" customWidth="1"/>
    <col min="4100" max="4100" width="23.44140625" customWidth="1"/>
    <col min="4101" max="4101" width="13.44140625" customWidth="1"/>
    <col min="4102" max="4102" width="17" customWidth="1"/>
    <col min="4103" max="4103" width="20.6640625" customWidth="1"/>
    <col min="4104" max="4104" width="18.109375" customWidth="1"/>
    <col min="4105" max="4105" width="22.33203125" customWidth="1"/>
    <col min="4354" max="4354" width="9.33203125" customWidth="1"/>
    <col min="4355" max="4355" width="13.6640625" customWidth="1"/>
    <col min="4356" max="4356" width="23.44140625" customWidth="1"/>
    <col min="4357" max="4357" width="13.44140625" customWidth="1"/>
    <col min="4358" max="4358" width="17" customWidth="1"/>
    <col min="4359" max="4359" width="20.6640625" customWidth="1"/>
    <col min="4360" max="4360" width="18.109375" customWidth="1"/>
    <col min="4361" max="4361" width="22.33203125" customWidth="1"/>
    <col min="4610" max="4610" width="9.33203125" customWidth="1"/>
    <col min="4611" max="4611" width="13.6640625" customWidth="1"/>
    <col min="4612" max="4612" width="23.44140625" customWidth="1"/>
    <col min="4613" max="4613" width="13.44140625" customWidth="1"/>
    <col min="4614" max="4614" width="17" customWidth="1"/>
    <col min="4615" max="4615" width="20.6640625" customWidth="1"/>
    <col min="4616" max="4616" width="18.109375" customWidth="1"/>
    <col min="4617" max="4617" width="22.33203125" customWidth="1"/>
    <col min="4866" max="4866" width="9.33203125" customWidth="1"/>
    <col min="4867" max="4867" width="13.6640625" customWidth="1"/>
    <col min="4868" max="4868" width="23.44140625" customWidth="1"/>
    <col min="4869" max="4869" width="13.44140625" customWidth="1"/>
    <col min="4870" max="4870" width="17" customWidth="1"/>
    <col min="4871" max="4871" width="20.6640625" customWidth="1"/>
    <col min="4872" max="4872" width="18.109375" customWidth="1"/>
    <col min="4873" max="4873" width="22.33203125" customWidth="1"/>
    <col min="5122" max="5122" width="9.33203125" customWidth="1"/>
    <col min="5123" max="5123" width="13.6640625" customWidth="1"/>
    <col min="5124" max="5124" width="23.44140625" customWidth="1"/>
    <col min="5125" max="5125" width="13.44140625" customWidth="1"/>
    <col min="5126" max="5126" width="17" customWidth="1"/>
    <col min="5127" max="5127" width="20.6640625" customWidth="1"/>
    <col min="5128" max="5128" width="18.109375" customWidth="1"/>
    <col min="5129" max="5129" width="22.33203125" customWidth="1"/>
    <col min="5378" max="5378" width="9.33203125" customWidth="1"/>
    <col min="5379" max="5379" width="13.6640625" customWidth="1"/>
    <col min="5380" max="5380" width="23.44140625" customWidth="1"/>
    <col min="5381" max="5381" width="13.44140625" customWidth="1"/>
    <col min="5382" max="5382" width="17" customWidth="1"/>
    <col min="5383" max="5383" width="20.6640625" customWidth="1"/>
    <col min="5384" max="5384" width="18.109375" customWidth="1"/>
    <col min="5385" max="5385" width="22.33203125" customWidth="1"/>
    <col min="5634" max="5634" width="9.33203125" customWidth="1"/>
    <col min="5635" max="5635" width="13.6640625" customWidth="1"/>
    <col min="5636" max="5636" width="23.44140625" customWidth="1"/>
    <col min="5637" max="5637" width="13.44140625" customWidth="1"/>
    <col min="5638" max="5638" width="17" customWidth="1"/>
    <col min="5639" max="5639" width="20.6640625" customWidth="1"/>
    <col min="5640" max="5640" width="18.109375" customWidth="1"/>
    <col min="5641" max="5641" width="22.33203125" customWidth="1"/>
    <col min="5890" max="5890" width="9.33203125" customWidth="1"/>
    <col min="5891" max="5891" width="13.6640625" customWidth="1"/>
    <col min="5892" max="5892" width="23.44140625" customWidth="1"/>
    <col min="5893" max="5893" width="13.44140625" customWidth="1"/>
    <col min="5894" max="5894" width="17" customWidth="1"/>
    <col min="5895" max="5895" width="20.6640625" customWidth="1"/>
    <col min="5896" max="5896" width="18.109375" customWidth="1"/>
    <col min="5897" max="5897" width="22.33203125" customWidth="1"/>
    <col min="6146" max="6146" width="9.33203125" customWidth="1"/>
    <col min="6147" max="6147" width="13.6640625" customWidth="1"/>
    <col min="6148" max="6148" width="23.44140625" customWidth="1"/>
    <col min="6149" max="6149" width="13.44140625" customWidth="1"/>
    <col min="6150" max="6150" width="17" customWidth="1"/>
    <col min="6151" max="6151" width="20.6640625" customWidth="1"/>
    <col min="6152" max="6152" width="18.109375" customWidth="1"/>
    <col min="6153" max="6153" width="22.33203125" customWidth="1"/>
    <col min="6402" max="6402" width="9.33203125" customWidth="1"/>
    <col min="6403" max="6403" width="13.6640625" customWidth="1"/>
    <col min="6404" max="6404" width="23.44140625" customWidth="1"/>
    <col min="6405" max="6405" width="13.44140625" customWidth="1"/>
    <col min="6406" max="6406" width="17" customWidth="1"/>
    <col min="6407" max="6407" width="20.6640625" customWidth="1"/>
    <col min="6408" max="6408" width="18.109375" customWidth="1"/>
    <col min="6409" max="6409" width="22.33203125" customWidth="1"/>
    <col min="6658" max="6658" width="9.33203125" customWidth="1"/>
    <col min="6659" max="6659" width="13.6640625" customWidth="1"/>
    <col min="6660" max="6660" width="23.44140625" customWidth="1"/>
    <col min="6661" max="6661" width="13.44140625" customWidth="1"/>
    <col min="6662" max="6662" width="17" customWidth="1"/>
    <col min="6663" max="6663" width="20.6640625" customWidth="1"/>
    <col min="6664" max="6664" width="18.109375" customWidth="1"/>
    <col min="6665" max="6665" width="22.33203125" customWidth="1"/>
    <col min="6914" max="6914" width="9.33203125" customWidth="1"/>
    <col min="6915" max="6915" width="13.6640625" customWidth="1"/>
    <col min="6916" max="6916" width="23.44140625" customWidth="1"/>
    <col min="6917" max="6917" width="13.44140625" customWidth="1"/>
    <col min="6918" max="6918" width="17" customWidth="1"/>
    <col min="6919" max="6919" width="20.6640625" customWidth="1"/>
    <col min="6920" max="6920" width="18.109375" customWidth="1"/>
    <col min="6921" max="6921" width="22.33203125" customWidth="1"/>
    <col min="7170" max="7170" width="9.33203125" customWidth="1"/>
    <col min="7171" max="7171" width="13.6640625" customWidth="1"/>
    <col min="7172" max="7172" width="23.44140625" customWidth="1"/>
    <col min="7173" max="7173" width="13.44140625" customWidth="1"/>
    <col min="7174" max="7174" width="17" customWidth="1"/>
    <col min="7175" max="7175" width="20.6640625" customWidth="1"/>
    <col min="7176" max="7176" width="18.109375" customWidth="1"/>
    <col min="7177" max="7177" width="22.33203125" customWidth="1"/>
    <col min="7426" max="7426" width="9.33203125" customWidth="1"/>
    <col min="7427" max="7427" width="13.6640625" customWidth="1"/>
    <col min="7428" max="7428" width="23.44140625" customWidth="1"/>
    <col min="7429" max="7429" width="13.44140625" customWidth="1"/>
    <col min="7430" max="7430" width="17" customWidth="1"/>
    <col min="7431" max="7431" width="20.6640625" customWidth="1"/>
    <col min="7432" max="7432" width="18.109375" customWidth="1"/>
    <col min="7433" max="7433" width="22.33203125" customWidth="1"/>
    <col min="7682" max="7682" width="9.33203125" customWidth="1"/>
    <col min="7683" max="7683" width="13.6640625" customWidth="1"/>
    <col min="7684" max="7684" width="23.44140625" customWidth="1"/>
    <col min="7685" max="7685" width="13.44140625" customWidth="1"/>
    <col min="7686" max="7686" width="17" customWidth="1"/>
    <col min="7687" max="7687" width="20.6640625" customWidth="1"/>
    <col min="7688" max="7688" width="18.109375" customWidth="1"/>
    <col min="7689" max="7689" width="22.33203125" customWidth="1"/>
    <col min="7938" max="7938" width="9.33203125" customWidth="1"/>
    <col min="7939" max="7939" width="13.6640625" customWidth="1"/>
    <col min="7940" max="7940" width="23.44140625" customWidth="1"/>
    <col min="7941" max="7941" width="13.44140625" customWidth="1"/>
    <col min="7942" max="7942" width="17" customWidth="1"/>
    <col min="7943" max="7943" width="20.6640625" customWidth="1"/>
    <col min="7944" max="7944" width="18.109375" customWidth="1"/>
    <col min="7945" max="7945" width="22.33203125" customWidth="1"/>
    <col min="8194" max="8194" width="9.33203125" customWidth="1"/>
    <col min="8195" max="8195" width="13.6640625" customWidth="1"/>
    <col min="8196" max="8196" width="23.44140625" customWidth="1"/>
    <col min="8197" max="8197" width="13.44140625" customWidth="1"/>
    <col min="8198" max="8198" width="17" customWidth="1"/>
    <col min="8199" max="8199" width="20.6640625" customWidth="1"/>
    <col min="8200" max="8200" width="18.109375" customWidth="1"/>
    <col min="8201" max="8201" width="22.33203125" customWidth="1"/>
    <col min="8450" max="8450" width="9.33203125" customWidth="1"/>
    <col min="8451" max="8451" width="13.6640625" customWidth="1"/>
    <col min="8452" max="8452" width="23.44140625" customWidth="1"/>
    <col min="8453" max="8453" width="13.44140625" customWidth="1"/>
    <col min="8454" max="8454" width="17" customWidth="1"/>
    <col min="8455" max="8455" width="20.6640625" customWidth="1"/>
    <col min="8456" max="8456" width="18.109375" customWidth="1"/>
    <col min="8457" max="8457" width="22.33203125" customWidth="1"/>
    <col min="8706" max="8706" width="9.33203125" customWidth="1"/>
    <col min="8707" max="8707" width="13.6640625" customWidth="1"/>
    <col min="8708" max="8708" width="23.44140625" customWidth="1"/>
    <col min="8709" max="8709" width="13.44140625" customWidth="1"/>
    <col min="8710" max="8710" width="17" customWidth="1"/>
    <col min="8711" max="8711" width="20.6640625" customWidth="1"/>
    <col min="8712" max="8712" width="18.109375" customWidth="1"/>
    <col min="8713" max="8713" width="22.33203125" customWidth="1"/>
    <col min="8962" max="8962" width="9.33203125" customWidth="1"/>
    <col min="8963" max="8963" width="13.6640625" customWidth="1"/>
    <col min="8964" max="8964" width="23.44140625" customWidth="1"/>
    <col min="8965" max="8965" width="13.44140625" customWidth="1"/>
    <col min="8966" max="8966" width="17" customWidth="1"/>
    <col min="8967" max="8967" width="20.6640625" customWidth="1"/>
    <col min="8968" max="8968" width="18.109375" customWidth="1"/>
    <col min="8969" max="8969" width="22.33203125" customWidth="1"/>
    <col min="9218" max="9218" width="9.33203125" customWidth="1"/>
    <col min="9219" max="9219" width="13.6640625" customWidth="1"/>
    <col min="9220" max="9220" width="23.44140625" customWidth="1"/>
    <col min="9221" max="9221" width="13.44140625" customWidth="1"/>
    <col min="9222" max="9222" width="17" customWidth="1"/>
    <col min="9223" max="9223" width="20.6640625" customWidth="1"/>
    <col min="9224" max="9224" width="18.109375" customWidth="1"/>
    <col min="9225" max="9225" width="22.33203125" customWidth="1"/>
    <col min="9474" max="9474" width="9.33203125" customWidth="1"/>
    <col min="9475" max="9475" width="13.6640625" customWidth="1"/>
    <col min="9476" max="9476" width="23.44140625" customWidth="1"/>
    <col min="9477" max="9477" width="13.44140625" customWidth="1"/>
    <col min="9478" max="9478" width="17" customWidth="1"/>
    <col min="9479" max="9479" width="20.6640625" customWidth="1"/>
    <col min="9480" max="9480" width="18.109375" customWidth="1"/>
    <col min="9481" max="9481" width="22.33203125" customWidth="1"/>
    <col min="9730" max="9730" width="9.33203125" customWidth="1"/>
    <col min="9731" max="9731" width="13.6640625" customWidth="1"/>
    <col min="9732" max="9732" width="23.44140625" customWidth="1"/>
    <col min="9733" max="9733" width="13.44140625" customWidth="1"/>
    <col min="9734" max="9734" width="17" customWidth="1"/>
    <col min="9735" max="9735" width="20.6640625" customWidth="1"/>
    <col min="9736" max="9736" width="18.109375" customWidth="1"/>
    <col min="9737" max="9737" width="22.33203125" customWidth="1"/>
    <col min="9986" max="9986" width="9.33203125" customWidth="1"/>
    <col min="9987" max="9987" width="13.6640625" customWidth="1"/>
    <col min="9988" max="9988" width="23.44140625" customWidth="1"/>
    <col min="9989" max="9989" width="13.44140625" customWidth="1"/>
    <col min="9990" max="9990" width="17" customWidth="1"/>
    <col min="9991" max="9991" width="20.6640625" customWidth="1"/>
    <col min="9992" max="9992" width="18.109375" customWidth="1"/>
    <col min="9993" max="9993" width="22.33203125" customWidth="1"/>
    <col min="10242" max="10242" width="9.33203125" customWidth="1"/>
    <col min="10243" max="10243" width="13.6640625" customWidth="1"/>
    <col min="10244" max="10244" width="23.44140625" customWidth="1"/>
    <col min="10245" max="10245" width="13.44140625" customWidth="1"/>
    <col min="10246" max="10246" width="17" customWidth="1"/>
    <col min="10247" max="10247" width="20.6640625" customWidth="1"/>
    <col min="10248" max="10248" width="18.109375" customWidth="1"/>
    <col min="10249" max="10249" width="22.33203125" customWidth="1"/>
    <col min="10498" max="10498" width="9.33203125" customWidth="1"/>
    <col min="10499" max="10499" width="13.6640625" customWidth="1"/>
    <col min="10500" max="10500" width="23.44140625" customWidth="1"/>
    <col min="10501" max="10501" width="13.44140625" customWidth="1"/>
    <col min="10502" max="10502" width="17" customWidth="1"/>
    <col min="10503" max="10503" width="20.6640625" customWidth="1"/>
    <col min="10504" max="10504" width="18.109375" customWidth="1"/>
    <col min="10505" max="10505" width="22.33203125" customWidth="1"/>
    <col min="10754" max="10754" width="9.33203125" customWidth="1"/>
    <col min="10755" max="10755" width="13.6640625" customWidth="1"/>
    <col min="10756" max="10756" width="23.44140625" customWidth="1"/>
    <col min="10757" max="10757" width="13.44140625" customWidth="1"/>
    <col min="10758" max="10758" width="17" customWidth="1"/>
    <col min="10759" max="10759" width="20.6640625" customWidth="1"/>
    <col min="10760" max="10760" width="18.109375" customWidth="1"/>
    <col min="10761" max="10761" width="22.33203125" customWidth="1"/>
    <col min="11010" max="11010" width="9.33203125" customWidth="1"/>
    <col min="11011" max="11011" width="13.6640625" customWidth="1"/>
    <col min="11012" max="11012" width="23.44140625" customWidth="1"/>
    <col min="11013" max="11013" width="13.44140625" customWidth="1"/>
    <col min="11014" max="11014" width="17" customWidth="1"/>
    <col min="11015" max="11015" width="20.6640625" customWidth="1"/>
    <col min="11016" max="11016" width="18.109375" customWidth="1"/>
    <col min="11017" max="11017" width="22.33203125" customWidth="1"/>
    <col min="11266" max="11266" width="9.33203125" customWidth="1"/>
    <col min="11267" max="11267" width="13.6640625" customWidth="1"/>
    <col min="11268" max="11268" width="23.44140625" customWidth="1"/>
    <col min="11269" max="11269" width="13.44140625" customWidth="1"/>
    <col min="11270" max="11270" width="17" customWidth="1"/>
    <col min="11271" max="11271" width="20.6640625" customWidth="1"/>
    <col min="11272" max="11272" width="18.109375" customWidth="1"/>
    <col min="11273" max="11273" width="22.33203125" customWidth="1"/>
    <col min="11522" max="11522" width="9.33203125" customWidth="1"/>
    <col min="11523" max="11523" width="13.6640625" customWidth="1"/>
    <col min="11524" max="11524" width="23.44140625" customWidth="1"/>
    <col min="11525" max="11525" width="13.44140625" customWidth="1"/>
    <col min="11526" max="11526" width="17" customWidth="1"/>
    <col min="11527" max="11527" width="20.6640625" customWidth="1"/>
    <col min="11528" max="11528" width="18.109375" customWidth="1"/>
    <col min="11529" max="11529" width="22.33203125" customWidth="1"/>
    <col min="11778" max="11778" width="9.33203125" customWidth="1"/>
    <col min="11779" max="11779" width="13.6640625" customWidth="1"/>
    <col min="11780" max="11780" width="23.44140625" customWidth="1"/>
    <col min="11781" max="11781" width="13.44140625" customWidth="1"/>
    <col min="11782" max="11782" width="17" customWidth="1"/>
    <col min="11783" max="11783" width="20.6640625" customWidth="1"/>
    <col min="11784" max="11784" width="18.109375" customWidth="1"/>
    <col min="11785" max="11785" width="22.33203125" customWidth="1"/>
    <col min="12034" max="12034" width="9.33203125" customWidth="1"/>
    <col min="12035" max="12035" width="13.6640625" customWidth="1"/>
    <col min="12036" max="12036" width="23.44140625" customWidth="1"/>
    <col min="12037" max="12037" width="13.44140625" customWidth="1"/>
    <col min="12038" max="12038" width="17" customWidth="1"/>
    <col min="12039" max="12039" width="20.6640625" customWidth="1"/>
    <col min="12040" max="12040" width="18.109375" customWidth="1"/>
    <col min="12041" max="12041" width="22.33203125" customWidth="1"/>
    <col min="12290" max="12290" width="9.33203125" customWidth="1"/>
    <col min="12291" max="12291" width="13.6640625" customWidth="1"/>
    <col min="12292" max="12292" width="23.44140625" customWidth="1"/>
    <col min="12293" max="12293" width="13.44140625" customWidth="1"/>
    <col min="12294" max="12294" width="17" customWidth="1"/>
    <col min="12295" max="12295" width="20.6640625" customWidth="1"/>
    <col min="12296" max="12296" width="18.109375" customWidth="1"/>
    <col min="12297" max="12297" width="22.33203125" customWidth="1"/>
    <col min="12546" max="12546" width="9.33203125" customWidth="1"/>
    <col min="12547" max="12547" width="13.6640625" customWidth="1"/>
    <col min="12548" max="12548" width="23.44140625" customWidth="1"/>
    <col min="12549" max="12549" width="13.44140625" customWidth="1"/>
    <col min="12550" max="12550" width="17" customWidth="1"/>
    <col min="12551" max="12551" width="20.6640625" customWidth="1"/>
    <col min="12552" max="12552" width="18.109375" customWidth="1"/>
    <col min="12553" max="12553" width="22.33203125" customWidth="1"/>
    <col min="12802" max="12802" width="9.33203125" customWidth="1"/>
    <col min="12803" max="12803" width="13.6640625" customWidth="1"/>
    <col min="12804" max="12804" width="23.44140625" customWidth="1"/>
    <col min="12805" max="12805" width="13.44140625" customWidth="1"/>
    <col min="12806" max="12806" width="17" customWidth="1"/>
    <col min="12807" max="12807" width="20.6640625" customWidth="1"/>
    <col min="12808" max="12808" width="18.109375" customWidth="1"/>
    <col min="12809" max="12809" width="22.33203125" customWidth="1"/>
    <col min="13058" max="13058" width="9.33203125" customWidth="1"/>
    <col min="13059" max="13059" width="13.6640625" customWidth="1"/>
    <col min="13060" max="13060" width="23.44140625" customWidth="1"/>
    <col min="13061" max="13061" width="13.44140625" customWidth="1"/>
    <col min="13062" max="13062" width="17" customWidth="1"/>
    <col min="13063" max="13063" width="20.6640625" customWidth="1"/>
    <col min="13064" max="13064" width="18.109375" customWidth="1"/>
    <col min="13065" max="13065" width="22.33203125" customWidth="1"/>
    <col min="13314" max="13314" width="9.33203125" customWidth="1"/>
    <col min="13315" max="13315" width="13.6640625" customWidth="1"/>
    <col min="13316" max="13316" width="23.44140625" customWidth="1"/>
    <col min="13317" max="13317" width="13.44140625" customWidth="1"/>
    <col min="13318" max="13318" width="17" customWidth="1"/>
    <col min="13319" max="13319" width="20.6640625" customWidth="1"/>
    <col min="13320" max="13320" width="18.109375" customWidth="1"/>
    <col min="13321" max="13321" width="22.33203125" customWidth="1"/>
    <col min="13570" max="13570" width="9.33203125" customWidth="1"/>
    <col min="13571" max="13571" width="13.6640625" customWidth="1"/>
    <col min="13572" max="13572" width="23.44140625" customWidth="1"/>
    <col min="13573" max="13573" width="13.44140625" customWidth="1"/>
    <col min="13574" max="13574" width="17" customWidth="1"/>
    <col min="13575" max="13575" width="20.6640625" customWidth="1"/>
    <col min="13576" max="13576" width="18.109375" customWidth="1"/>
    <col min="13577" max="13577" width="22.33203125" customWidth="1"/>
    <col min="13826" max="13826" width="9.33203125" customWidth="1"/>
    <col min="13827" max="13827" width="13.6640625" customWidth="1"/>
    <col min="13828" max="13828" width="23.44140625" customWidth="1"/>
    <col min="13829" max="13829" width="13.44140625" customWidth="1"/>
    <col min="13830" max="13830" width="17" customWidth="1"/>
    <col min="13831" max="13831" width="20.6640625" customWidth="1"/>
    <col min="13832" max="13832" width="18.109375" customWidth="1"/>
    <col min="13833" max="13833" width="22.33203125" customWidth="1"/>
    <col min="14082" max="14082" width="9.33203125" customWidth="1"/>
    <col min="14083" max="14083" width="13.6640625" customWidth="1"/>
    <col min="14084" max="14084" width="23.44140625" customWidth="1"/>
    <col min="14085" max="14085" width="13.44140625" customWidth="1"/>
    <col min="14086" max="14086" width="17" customWidth="1"/>
    <col min="14087" max="14087" width="20.6640625" customWidth="1"/>
    <col min="14088" max="14088" width="18.109375" customWidth="1"/>
    <col min="14089" max="14089" width="22.33203125" customWidth="1"/>
    <col min="14338" max="14338" width="9.33203125" customWidth="1"/>
    <col min="14339" max="14339" width="13.6640625" customWidth="1"/>
    <col min="14340" max="14340" width="23.44140625" customWidth="1"/>
    <col min="14341" max="14341" width="13.44140625" customWidth="1"/>
    <col min="14342" max="14342" width="17" customWidth="1"/>
    <col min="14343" max="14343" width="20.6640625" customWidth="1"/>
    <col min="14344" max="14344" width="18.109375" customWidth="1"/>
    <col min="14345" max="14345" width="22.33203125" customWidth="1"/>
    <col min="14594" max="14594" width="9.33203125" customWidth="1"/>
    <col min="14595" max="14595" width="13.6640625" customWidth="1"/>
    <col min="14596" max="14596" width="23.44140625" customWidth="1"/>
    <col min="14597" max="14597" width="13.44140625" customWidth="1"/>
    <col min="14598" max="14598" width="17" customWidth="1"/>
    <col min="14599" max="14599" width="20.6640625" customWidth="1"/>
    <col min="14600" max="14600" width="18.109375" customWidth="1"/>
    <col min="14601" max="14601" width="22.33203125" customWidth="1"/>
    <col min="14850" max="14850" width="9.33203125" customWidth="1"/>
    <col min="14851" max="14851" width="13.6640625" customWidth="1"/>
    <col min="14852" max="14852" width="23.44140625" customWidth="1"/>
    <col min="14853" max="14853" width="13.44140625" customWidth="1"/>
    <col min="14854" max="14854" width="17" customWidth="1"/>
    <col min="14855" max="14855" width="20.6640625" customWidth="1"/>
    <col min="14856" max="14856" width="18.109375" customWidth="1"/>
    <col min="14857" max="14857" width="22.33203125" customWidth="1"/>
    <col min="15106" max="15106" width="9.33203125" customWidth="1"/>
    <col min="15107" max="15107" width="13.6640625" customWidth="1"/>
    <col min="15108" max="15108" width="23.44140625" customWidth="1"/>
    <col min="15109" max="15109" width="13.44140625" customWidth="1"/>
    <col min="15110" max="15110" width="17" customWidth="1"/>
    <col min="15111" max="15111" width="20.6640625" customWidth="1"/>
    <col min="15112" max="15112" width="18.109375" customWidth="1"/>
    <col min="15113" max="15113" width="22.33203125" customWidth="1"/>
    <col min="15362" max="15362" width="9.33203125" customWidth="1"/>
    <col min="15363" max="15363" width="13.6640625" customWidth="1"/>
    <col min="15364" max="15364" width="23.44140625" customWidth="1"/>
    <col min="15365" max="15365" width="13.44140625" customWidth="1"/>
    <col min="15366" max="15366" width="17" customWidth="1"/>
    <col min="15367" max="15367" width="20.6640625" customWidth="1"/>
    <col min="15368" max="15368" width="18.109375" customWidth="1"/>
    <col min="15369" max="15369" width="22.33203125" customWidth="1"/>
    <col min="15618" max="15618" width="9.33203125" customWidth="1"/>
    <col min="15619" max="15619" width="13.6640625" customWidth="1"/>
    <col min="15620" max="15620" width="23.44140625" customWidth="1"/>
    <col min="15621" max="15621" width="13.44140625" customWidth="1"/>
    <col min="15622" max="15622" width="17" customWidth="1"/>
    <col min="15623" max="15623" width="20.6640625" customWidth="1"/>
    <col min="15624" max="15624" width="18.109375" customWidth="1"/>
    <col min="15625" max="15625" width="22.33203125" customWidth="1"/>
    <col min="15874" max="15874" width="9.33203125" customWidth="1"/>
    <col min="15875" max="15875" width="13.6640625" customWidth="1"/>
    <col min="15876" max="15876" width="23.44140625" customWidth="1"/>
    <col min="15877" max="15877" width="13.44140625" customWidth="1"/>
    <col min="15878" max="15878" width="17" customWidth="1"/>
    <col min="15879" max="15879" width="20.6640625" customWidth="1"/>
    <col min="15880" max="15880" width="18.109375" customWidth="1"/>
    <col min="15881" max="15881" width="22.33203125" customWidth="1"/>
    <col min="16130" max="16130" width="9.33203125" customWidth="1"/>
    <col min="16131" max="16131" width="13.6640625" customWidth="1"/>
    <col min="16132" max="16132" width="23.44140625" customWidth="1"/>
    <col min="16133" max="16133" width="13.44140625" customWidth="1"/>
    <col min="16134" max="16134" width="17" customWidth="1"/>
    <col min="16135" max="16135" width="20.6640625" customWidth="1"/>
    <col min="16136" max="16136" width="18.109375" customWidth="1"/>
    <col min="16137" max="16137" width="22.33203125" customWidth="1"/>
  </cols>
  <sheetData>
    <row r="1" spans="1:9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7.2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3.8" x14ac:dyDescent="0.2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9.95" customHeight="1" x14ac:dyDescent="0.25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ht="25.8" x14ac:dyDescent="0.25">
      <c r="A7" s="3" t="s">
        <v>4</v>
      </c>
      <c r="B7" s="3"/>
      <c r="C7" s="3"/>
      <c r="D7" s="3"/>
      <c r="E7" s="3"/>
      <c r="F7" s="3"/>
      <c r="G7" s="3"/>
      <c r="H7" s="3"/>
      <c r="I7" s="3"/>
    </row>
    <row r="8" spans="1:9" ht="10.95" customHeight="1" thickBot="1" x14ac:dyDescent="0.3">
      <c r="A8" s="4"/>
      <c r="B8" s="4"/>
      <c r="C8" s="4"/>
      <c r="D8" s="4"/>
      <c r="E8" s="4"/>
      <c r="F8" s="4"/>
      <c r="G8" s="4"/>
      <c r="H8" s="4"/>
      <c r="I8" s="4"/>
    </row>
    <row r="9" spans="1:9" ht="18.600000000000001" thickTop="1" x14ac:dyDescent="0.25">
      <c r="A9" s="5" t="s">
        <v>5</v>
      </c>
      <c r="B9" s="6"/>
      <c r="C9" s="6"/>
      <c r="D9" s="6"/>
      <c r="E9" s="6"/>
      <c r="F9" s="6"/>
      <c r="G9" s="6"/>
      <c r="H9" s="6"/>
      <c r="I9" s="7"/>
    </row>
    <row r="10" spans="1:9" ht="18" x14ac:dyDescent="0.25">
      <c r="A10" s="8" t="s">
        <v>6</v>
      </c>
      <c r="B10" s="9"/>
      <c r="C10" s="9"/>
      <c r="D10" s="9"/>
      <c r="E10" s="9"/>
      <c r="F10" s="9"/>
      <c r="G10" s="9"/>
      <c r="H10" s="9"/>
      <c r="I10" s="10"/>
    </row>
    <row r="11" spans="1:9" ht="18" x14ac:dyDescent="0.25">
      <c r="A11" s="11" t="s">
        <v>7</v>
      </c>
      <c r="B11" s="12"/>
      <c r="C11" s="12"/>
      <c r="D11" s="12"/>
      <c r="E11" s="12"/>
      <c r="F11" s="12"/>
      <c r="G11" s="12"/>
      <c r="H11" s="12"/>
      <c r="I11" s="13"/>
    </row>
    <row r="12" spans="1:9" ht="7.95" customHeight="1" x14ac:dyDescent="0.25">
      <c r="A12" s="14" t="s">
        <v>2</v>
      </c>
      <c r="B12" s="15"/>
      <c r="C12" s="15"/>
      <c r="D12" s="15"/>
      <c r="E12" s="15"/>
      <c r="F12" s="15"/>
      <c r="G12" s="15"/>
      <c r="H12" s="15"/>
      <c r="I12" s="16"/>
    </row>
    <row r="13" spans="1:9" ht="15.6" x14ac:dyDescent="0.25">
      <c r="A13" s="17" t="s">
        <v>8</v>
      </c>
      <c r="B13" s="18"/>
      <c r="C13" s="18"/>
      <c r="D13" s="18"/>
      <c r="E13" s="19"/>
      <c r="F13" s="20"/>
      <c r="G13" s="21" t="s">
        <v>9</v>
      </c>
      <c r="H13" s="22"/>
      <c r="I13" s="23" t="s">
        <v>10</v>
      </c>
    </row>
    <row r="14" spans="1:9" ht="15.6" x14ac:dyDescent="0.25">
      <c r="A14" s="24" t="s">
        <v>11</v>
      </c>
      <c r="B14" s="25"/>
      <c r="C14" s="25"/>
      <c r="D14" s="25"/>
      <c r="E14" s="26"/>
      <c r="F14" s="27"/>
      <c r="G14" s="28" t="s">
        <v>12</v>
      </c>
      <c r="H14" s="29"/>
      <c r="I14" s="30" t="s">
        <v>13</v>
      </c>
    </row>
    <row r="15" spans="1:9" ht="14.4" x14ac:dyDescent="0.25">
      <c r="A15" s="31" t="s">
        <v>14</v>
      </c>
      <c r="B15" s="32"/>
      <c r="C15" s="32"/>
      <c r="D15" s="32"/>
      <c r="E15" s="32"/>
      <c r="F15" s="32"/>
      <c r="G15" s="33"/>
      <c r="H15" s="34" t="s">
        <v>15</v>
      </c>
      <c r="I15" s="35"/>
    </row>
    <row r="16" spans="1:9" ht="14.4" x14ac:dyDescent="0.25">
      <c r="A16" s="36" t="s">
        <v>16</v>
      </c>
      <c r="B16" s="37"/>
      <c r="C16" s="37"/>
      <c r="D16" s="38"/>
      <c r="E16" s="39" t="s">
        <v>2</v>
      </c>
      <c r="F16" s="38"/>
      <c r="G16" s="39"/>
      <c r="H16" s="40" t="s">
        <v>17</v>
      </c>
      <c r="I16" s="41"/>
    </row>
    <row r="17" spans="1:9" ht="14.4" x14ac:dyDescent="0.25">
      <c r="A17" s="36" t="s">
        <v>18</v>
      </c>
      <c r="B17" s="37"/>
      <c r="C17" s="37"/>
      <c r="D17" s="39"/>
      <c r="E17" s="42"/>
      <c r="F17" s="38"/>
      <c r="G17" s="43" t="s">
        <v>19</v>
      </c>
      <c r="H17" s="44" t="s">
        <v>20</v>
      </c>
      <c r="I17" s="45"/>
    </row>
    <row r="18" spans="1:9" ht="14.4" x14ac:dyDescent="0.25">
      <c r="A18" s="36" t="s">
        <v>21</v>
      </c>
      <c r="B18" s="37"/>
      <c r="C18" s="37"/>
      <c r="D18" s="39"/>
      <c r="E18" s="42"/>
      <c r="F18" s="38"/>
      <c r="G18" s="43" t="s">
        <v>22</v>
      </c>
      <c r="H18" s="44" t="s">
        <v>23</v>
      </c>
      <c r="I18" s="45"/>
    </row>
    <row r="19" spans="1:9" ht="15" thickBot="1" x14ac:dyDescent="0.3">
      <c r="A19" s="46" t="s">
        <v>24</v>
      </c>
      <c r="B19" s="47"/>
      <c r="C19" s="47"/>
      <c r="D19" s="48"/>
      <c r="E19" s="49"/>
      <c r="F19" s="48"/>
      <c r="G19" s="43" t="s">
        <v>25</v>
      </c>
      <c r="H19" s="50" t="s">
        <v>26</v>
      </c>
      <c r="I19" s="51"/>
    </row>
    <row r="20" spans="1:9" ht="15" thickTop="1" thickBot="1" x14ac:dyDescent="0.3">
      <c r="A20" s="52"/>
      <c r="B20" s="53"/>
      <c r="C20" s="53"/>
      <c r="D20" s="54"/>
      <c r="E20" s="55"/>
      <c r="F20" s="54"/>
      <c r="G20" s="54"/>
      <c r="H20" s="56"/>
      <c r="I20" s="56"/>
    </row>
    <row r="21" spans="1:9" ht="28.2" thickTop="1" x14ac:dyDescent="0.25">
      <c r="A21" s="57" t="s">
        <v>27</v>
      </c>
      <c r="B21" s="58" t="s">
        <v>28</v>
      </c>
      <c r="C21" s="58" t="s">
        <v>29</v>
      </c>
      <c r="D21" s="58" t="s">
        <v>30</v>
      </c>
      <c r="E21" s="59" t="s">
        <v>31</v>
      </c>
      <c r="F21" s="58" t="s">
        <v>32</v>
      </c>
      <c r="G21" s="58" t="s">
        <v>33</v>
      </c>
      <c r="H21" s="60" t="s">
        <v>34</v>
      </c>
      <c r="I21" s="61" t="s">
        <v>35</v>
      </c>
    </row>
    <row r="22" spans="1:9" ht="30.75" customHeight="1" x14ac:dyDescent="0.25">
      <c r="A22" s="62">
        <v>1</v>
      </c>
      <c r="B22" s="63">
        <v>150</v>
      </c>
      <c r="C22" s="64">
        <f>IF(ISBLANK($B22),"",VLOOKUP($B22,[1]список!$B$1:$G$489,2,0))</f>
        <v>10094923271</v>
      </c>
      <c r="D22" s="64" t="str">
        <f>IF(ISBLANK($B22),"",VLOOKUP($B22,[1]список!$B$1:$G$489,3,0))</f>
        <v xml:space="preserve">Быковский Никита </v>
      </c>
      <c r="E22" s="65">
        <f>IF(ISBLANK($B22),"",VLOOKUP($B22,[1]список!$B$1:$G$489,4,0))</f>
        <v>38917</v>
      </c>
      <c r="F22" s="66" t="str">
        <f>IF(ISBLANK($B22),"",VLOOKUP($B22,[1]список!$B$1:$H$489,5,0))</f>
        <v>КМС</v>
      </c>
      <c r="G22" s="65" t="s">
        <v>36</v>
      </c>
      <c r="H22" s="67" t="s">
        <v>37</v>
      </c>
      <c r="I22" s="68"/>
    </row>
    <row r="23" spans="1:9" ht="30.75" customHeight="1" x14ac:dyDescent="0.25">
      <c r="A23" s="62">
        <v>2</v>
      </c>
      <c r="B23" s="63">
        <v>227</v>
      </c>
      <c r="C23" s="64">
        <f>IF(ISBLANK($B23),"",VLOOKUP($B23,[1]список!$B$1:$G$489,2,0))</f>
        <v>10112134711</v>
      </c>
      <c r="D23" s="64" t="str">
        <f>IF(ISBLANK($B23),"",VLOOKUP($B23,[1]список!$B$1:$G$489,3,0))</f>
        <v xml:space="preserve">Самусев Иван </v>
      </c>
      <c r="E23" s="65">
        <f>IF(ISBLANK($B23),"",VLOOKUP($B23,[1]список!$B$1:$G$489,4,0))</f>
        <v>38958</v>
      </c>
      <c r="F23" s="66" t="str">
        <f>IF(ISBLANK($B23),"",VLOOKUP($B23,[1]список!$B$1:$H$489,5,0))</f>
        <v>КМС</v>
      </c>
      <c r="G23" s="65" t="str">
        <f>IF(ISBLANK($B23),"",VLOOKUP($B23,[1]список!$B$1:$I$491,6,0))</f>
        <v>Москва</v>
      </c>
      <c r="H23" s="67" t="s">
        <v>38</v>
      </c>
      <c r="I23" s="68"/>
    </row>
    <row r="24" spans="1:9" ht="30.75" customHeight="1" x14ac:dyDescent="0.25">
      <c r="A24" s="62">
        <v>3</v>
      </c>
      <c r="B24" s="63">
        <v>139</v>
      </c>
      <c r="C24" s="64">
        <f>IF(ISBLANK($B24),"",VLOOKUP($B24,[1]список!$B$1:$G$489,2,0))</f>
        <v>10111626065</v>
      </c>
      <c r="D24" s="64" t="str">
        <f>IF(ISBLANK($B24),"",VLOOKUP($B24,[1]список!$B$1:$G$489,3,0))</f>
        <v>Павловский Дмитрий</v>
      </c>
      <c r="E24" s="65">
        <f>IF(ISBLANK($B24),"",VLOOKUP($B24,[1]список!$B$1:$G$489,4,0))</f>
        <v>39347</v>
      </c>
      <c r="F24" s="66" t="str">
        <f>IF(ISBLANK($B24),"",VLOOKUP($B24,[1]список!$B$1:$H$489,5,0))</f>
        <v>КМС</v>
      </c>
      <c r="G24" s="65" t="s">
        <v>39</v>
      </c>
      <c r="H24" s="67" t="s">
        <v>38</v>
      </c>
      <c r="I24" s="68"/>
    </row>
    <row r="25" spans="1:9" ht="30.75" customHeight="1" x14ac:dyDescent="0.25">
      <c r="A25" s="62">
        <v>4</v>
      </c>
      <c r="B25" s="63">
        <v>228</v>
      </c>
      <c r="C25" s="64">
        <f>IF(ISBLANK($B25),"",VLOOKUP($B25,[1]список!$B$1:$G$489,2,0))</f>
        <v>10092179383</v>
      </c>
      <c r="D25" s="64" t="str">
        <f>IF(ISBLANK($B25),"",VLOOKUP($B25,[1]список!$B$1:$G$489,3,0))</f>
        <v xml:space="preserve">Амелин Даниил </v>
      </c>
      <c r="E25" s="65">
        <f>IF(ISBLANK($B25),"",VLOOKUP($B25,[1]список!$B$1:$G$489,4,0))</f>
        <v>38819</v>
      </c>
      <c r="F25" s="66" t="str">
        <f>IF(ISBLANK($B25),"",VLOOKUP($B25,[1]список!$B$1:$H$489,5,0))</f>
        <v>КМС</v>
      </c>
      <c r="G25" s="65" t="str">
        <f>IF(ISBLANK($B25),"",VLOOKUP($B25,[1]список!$B$1:$I$491,6,0))</f>
        <v>Москва</v>
      </c>
      <c r="H25" s="67" t="s">
        <v>38</v>
      </c>
      <c r="I25" s="68"/>
    </row>
    <row r="26" spans="1:9" ht="30.75" customHeight="1" x14ac:dyDescent="0.25">
      <c r="A26" s="62">
        <v>5</v>
      </c>
      <c r="B26" s="63">
        <v>204</v>
      </c>
      <c r="C26" s="64">
        <f>IF(ISBLANK($B26),"",VLOOKUP($B26,[1]список!$B$1:$G$489,2,0))</f>
        <v>10131028691</v>
      </c>
      <c r="D26" s="64" t="str">
        <f>IF(ISBLANK($B26),"",VLOOKUP($B26,[1]список!$B$1:$G$489,3,0))</f>
        <v>Зыбин Артем</v>
      </c>
      <c r="E26" s="65">
        <f>IF(ISBLANK($B26),"",VLOOKUP($B26,[1]список!$B$1:$G$489,4,0))</f>
        <v>39747</v>
      </c>
      <c r="F26" s="66" t="str">
        <f>IF(ISBLANK($B26),"",VLOOKUP($B26,[1]список!$B$1:$H$489,5,0))</f>
        <v>КМС</v>
      </c>
      <c r="G26" s="65" t="s">
        <v>36</v>
      </c>
      <c r="H26" s="67" t="s">
        <v>38</v>
      </c>
      <c r="I26" s="68"/>
    </row>
    <row r="27" spans="1:9" ht="30.75" customHeight="1" x14ac:dyDescent="0.25">
      <c r="A27" s="62">
        <v>6</v>
      </c>
      <c r="B27" s="63">
        <v>206</v>
      </c>
      <c r="C27" s="64">
        <f>IF(ISBLANK($B27),"",VLOOKUP($B27,[1]список!$B$1:$G$489,2,0))</f>
        <v>10100863008</v>
      </c>
      <c r="D27" s="64" t="str">
        <f>IF(ISBLANK($B27),"",VLOOKUP($B27,[1]список!$B$1:$G$489,3,0))</f>
        <v>Пученкин Артем</v>
      </c>
      <c r="E27" s="65">
        <f>IF(ISBLANK($B27),"",VLOOKUP($B27,[1]список!$B$1:$G$489,4,0))</f>
        <v>39432</v>
      </c>
      <c r="F27" s="66" t="str">
        <f>IF(ISBLANK($B27),"",VLOOKUP($B27,[1]список!$B$1:$H$489,5,0))</f>
        <v>КМС</v>
      </c>
      <c r="G27" s="65" t="s">
        <v>36</v>
      </c>
      <c r="H27" s="67" t="s">
        <v>38</v>
      </c>
      <c r="I27" s="68"/>
    </row>
    <row r="28" spans="1:9" ht="30.75" customHeight="1" x14ac:dyDescent="0.25">
      <c r="A28" s="62">
        <v>7</v>
      </c>
      <c r="B28" s="63">
        <v>252</v>
      </c>
      <c r="C28" s="64">
        <f>IF(ISBLANK($B28),"",VLOOKUP($B28,[1]список!$B$1:$G$489,2,0))</f>
        <v>10090059834</v>
      </c>
      <c r="D28" s="64" t="str">
        <f>IF(ISBLANK($B28),"",VLOOKUP($B28,[1]список!$B$1:$G$489,3,0))</f>
        <v>Кирильцев Тимур</v>
      </c>
      <c r="E28" s="65">
        <f>IF(ISBLANK($B28),"",VLOOKUP($B28,[1]список!$B$1:$G$489,4,0))</f>
        <v>39363</v>
      </c>
      <c r="F28" s="66" t="str">
        <f>IF(ISBLANK($B28),"",VLOOKUP($B28,[1]список!$B$1:$H$489,5,0))</f>
        <v>КМС</v>
      </c>
      <c r="G28" s="65" t="str">
        <f>IF(ISBLANK($B28),"",VLOOKUP($B28,[1]список!$B$1:$I$491,6,0))</f>
        <v>Москва</v>
      </c>
      <c r="H28" s="67"/>
      <c r="I28" s="68"/>
    </row>
    <row r="29" spans="1:9" ht="30.75" customHeight="1" x14ac:dyDescent="0.25">
      <c r="A29" s="62">
        <v>8</v>
      </c>
      <c r="B29" s="63">
        <v>233</v>
      </c>
      <c r="C29" s="64">
        <f>IF(ISBLANK($B29),"",VLOOKUP($B29,[1]список!$B$1:$G$489,2,0))</f>
        <v>10082410978</v>
      </c>
      <c r="D29" s="64" t="str">
        <f>IF(ISBLANK($B29),"",VLOOKUP($B29,[1]список!$B$1:$G$489,3,0))</f>
        <v xml:space="preserve">Сторожев Александр </v>
      </c>
      <c r="E29" s="65">
        <f>IF(ISBLANK($B29),"",VLOOKUP($B29,[1]список!$B$1:$G$489,4,0))</f>
        <v>38794</v>
      </c>
      <c r="F29" s="66" t="str">
        <f>IF(ISBLANK($B29),"",VLOOKUP($B29,[1]список!$B$1:$H$489,5,0))</f>
        <v>КМС</v>
      </c>
      <c r="G29" s="65" t="str">
        <f>IF(ISBLANK($B29),"",VLOOKUP($B29,[1]список!$B$1:$I$491,6,0))</f>
        <v>Москва</v>
      </c>
      <c r="H29" s="67"/>
      <c r="I29" s="68"/>
    </row>
    <row r="30" spans="1:9" ht="30.75" customHeight="1" x14ac:dyDescent="0.25">
      <c r="A30" s="62">
        <v>9</v>
      </c>
      <c r="B30" s="63">
        <v>142</v>
      </c>
      <c r="C30" s="64">
        <f>IF(ISBLANK($B30),"",VLOOKUP($B30,[1]список!$B$1:$G$489,2,0))</f>
        <v>10142216936</v>
      </c>
      <c r="D30" s="64" t="str">
        <f>IF(ISBLANK($B30),"",VLOOKUP($B30,[1]список!$B$1:$G$489,3,0))</f>
        <v>Мокеев Захар</v>
      </c>
      <c r="E30" s="65">
        <f>IF(ISBLANK($B30),"",VLOOKUP($B30,[1]список!$B$1:$G$489,4,0))</f>
        <v>39466</v>
      </c>
      <c r="F30" s="66" t="str">
        <f>IF(ISBLANK($B30),"",VLOOKUP($B30,[1]список!$B$1:$H$489,5,0))</f>
        <v>1 СР</v>
      </c>
      <c r="G30" s="65" t="s">
        <v>39</v>
      </c>
      <c r="H30" s="67"/>
      <c r="I30" s="68"/>
    </row>
    <row r="31" spans="1:9" ht="30.75" customHeight="1" x14ac:dyDescent="0.25">
      <c r="A31" s="62">
        <v>10</v>
      </c>
      <c r="B31" s="63">
        <v>223</v>
      </c>
      <c r="C31" s="64">
        <f>IF(ISBLANK($B31),"",VLOOKUP($B31,[1]список!$B$1:$G$489,2,0))</f>
        <v>10130335345</v>
      </c>
      <c r="D31" s="64" t="str">
        <f>IF(ISBLANK($B31),"",VLOOKUP($B31,[1]список!$B$1:$G$489,3,0))</f>
        <v xml:space="preserve">Меремеренко Дмитрий </v>
      </c>
      <c r="E31" s="65">
        <f>IF(ISBLANK($B31),"",VLOOKUP($B31,[1]список!$B$1:$G$489,4,0))</f>
        <v>38821</v>
      </c>
      <c r="F31" s="66" t="str">
        <f>IF(ISBLANK($B31),"",VLOOKUP($B31,[1]список!$B$1:$H$489,5,0))</f>
        <v>КМС</v>
      </c>
      <c r="G31" s="65" t="str">
        <f>IF(ISBLANK($B31),"",VLOOKUP($B31,[1]список!$B$1:$I$491,6,0))</f>
        <v>Москва</v>
      </c>
      <c r="H31" s="67"/>
      <c r="I31" s="68"/>
    </row>
    <row r="32" spans="1:9" ht="30.75" customHeight="1" x14ac:dyDescent="0.25">
      <c r="A32" s="62">
        <v>11</v>
      </c>
      <c r="B32" s="63">
        <v>165</v>
      </c>
      <c r="C32" s="64">
        <f>IF(ISBLANK($B32),"",VLOOKUP($B32,[1]список!$B$1:$G$489,2,0))</f>
        <v>10116910545</v>
      </c>
      <c r="D32" s="64" t="str">
        <f>IF(ISBLANK($B32),"",VLOOKUP($B32,[1]список!$B$1:$G$489,3,0))</f>
        <v>Барыбин Данила</v>
      </c>
      <c r="E32" s="65">
        <f>IF(ISBLANK($B32),"",VLOOKUP($B32,[1]список!$B$1:$G$489,4,0))</f>
        <v>39549</v>
      </c>
      <c r="F32" s="66" t="str">
        <f>IF(ISBLANK($B32),"",VLOOKUP($B32,[1]список!$B$1:$H$489,5,0))</f>
        <v>1 СР</v>
      </c>
      <c r="G32" s="65" t="s">
        <v>39</v>
      </c>
      <c r="H32" s="67"/>
      <c r="I32" s="68"/>
    </row>
    <row r="33" spans="1:9" ht="30.75" customHeight="1" x14ac:dyDescent="0.25">
      <c r="A33" s="62">
        <v>12</v>
      </c>
      <c r="B33" s="63">
        <v>231</v>
      </c>
      <c r="C33" s="64">
        <f>IF(ISBLANK($B33),"",VLOOKUP($B33,[1]список!$B$1:$G$489,2,0))</f>
        <v>10100511986</v>
      </c>
      <c r="D33" s="64" t="str">
        <f>IF(ISBLANK($B33),"",VLOOKUP($B33,[1]список!$B$1:$G$489,3,0))</f>
        <v xml:space="preserve">Афанасьев Никита </v>
      </c>
      <c r="E33" s="65">
        <f>IF(ISBLANK($B33),"",VLOOKUP($B33,[1]список!$B$1:$G$489,4,0))</f>
        <v>38756</v>
      </c>
      <c r="F33" s="66" t="str">
        <f>IF(ISBLANK($B33),"",VLOOKUP($B33,[1]список!$B$1:$H$489,5,0))</f>
        <v>КМС</v>
      </c>
      <c r="G33" s="65" t="str">
        <f>IF(ISBLANK($B33),"",VLOOKUP($B33,[1]список!$B$1:$I$491,6,0))</f>
        <v>Москва</v>
      </c>
      <c r="H33" s="67"/>
      <c r="I33" s="68"/>
    </row>
    <row r="34" spans="1:9" ht="30.75" customHeight="1" x14ac:dyDescent="0.25">
      <c r="A34" s="63">
        <v>13</v>
      </c>
      <c r="B34" s="63">
        <v>164</v>
      </c>
      <c r="C34" s="64">
        <f>IF(ISBLANK($B34),"",VLOOKUP($B34,[1]список!$B$1:$G$489,2,0))</f>
        <v>10116167079</v>
      </c>
      <c r="D34" s="64" t="str">
        <f>IF(ISBLANK($B34),"",VLOOKUP($B34,[1]список!$B$1:$G$489,3,0))</f>
        <v>Коробов Степан</v>
      </c>
      <c r="E34" s="65">
        <f>IF(ISBLANK($B34),"",VLOOKUP($B34,[1]список!$B$1:$G$489,4,0))</f>
        <v>39196</v>
      </c>
      <c r="F34" s="66" t="str">
        <f>IF(ISBLANK($B34),"",VLOOKUP($B34,[1]список!$B$1:$H$489,5,0))</f>
        <v>1 СР</v>
      </c>
      <c r="G34" s="65" t="s">
        <v>39</v>
      </c>
      <c r="H34" s="67"/>
      <c r="I34" s="68"/>
    </row>
    <row r="35" spans="1:9" ht="30.75" customHeight="1" x14ac:dyDescent="0.25">
      <c r="A35" s="63">
        <v>13</v>
      </c>
      <c r="B35" s="63">
        <v>256</v>
      </c>
      <c r="C35" s="64">
        <f>IF(ISBLANK($B35),"",VLOOKUP($B35,[1]список!$B$1:$G$489,2,0))</f>
        <v>10112680941</v>
      </c>
      <c r="D35" s="64" t="str">
        <f>IF(ISBLANK($B35),"",VLOOKUP($B35,[1]список!$B$1:$G$489,3,0))</f>
        <v>Григорьев Сократ</v>
      </c>
      <c r="E35" s="65">
        <f>IF(ISBLANK($B35),"",VLOOKUP($B35,[1]список!$B$1:$G$489,4,0))</f>
        <v>39226</v>
      </c>
      <c r="F35" s="66" t="str">
        <f>IF(ISBLANK($B35),"",VLOOKUP($B35,[1]список!$B$1:$H$489,5,0))</f>
        <v>КМС</v>
      </c>
      <c r="G35" s="65" t="str">
        <f>IF(ISBLANK($B35),"",VLOOKUP($B35,[1]список!$B$1:$I$491,6,0))</f>
        <v>Москва</v>
      </c>
      <c r="H35" s="67"/>
      <c r="I35" s="68"/>
    </row>
    <row r="36" spans="1:9" ht="30.75" customHeight="1" x14ac:dyDescent="0.25">
      <c r="A36" s="63">
        <v>13</v>
      </c>
      <c r="B36" s="63">
        <v>254</v>
      </c>
      <c r="C36" s="64">
        <f>IF(ISBLANK($B36),"",VLOOKUP($B36,[1]список!$B$1:$G$489,2,0))</f>
        <v>10090423683</v>
      </c>
      <c r="D36" s="64" t="str">
        <f>IF(ISBLANK($B36),"",VLOOKUP($B36,[1]список!$B$1:$G$489,3,0))</f>
        <v>Шешенин Андрей</v>
      </c>
      <c r="E36" s="65">
        <f>IF(ISBLANK($B36),"",VLOOKUP($B36,[1]список!$B$1:$G$489,4,0))</f>
        <v>38945</v>
      </c>
      <c r="F36" s="66" t="str">
        <f>IF(ISBLANK($B36),"",VLOOKUP($B36,[1]список!$B$1:$H$489,5,0))</f>
        <v>КМС</v>
      </c>
      <c r="G36" s="65" t="str">
        <f>IF(ISBLANK($B36),"",VLOOKUP($B36,[1]список!$B$1:$I$491,6,0))</f>
        <v>Москва</v>
      </c>
      <c r="H36" s="67"/>
      <c r="I36" s="68"/>
    </row>
    <row r="37" spans="1:9" ht="30.75" customHeight="1" x14ac:dyDescent="0.25">
      <c r="A37" s="63">
        <v>14</v>
      </c>
      <c r="B37" s="63">
        <v>126</v>
      </c>
      <c r="C37" s="64">
        <f>IF(ISBLANK($B37),"",VLOOKUP($B37,[1]список!$B$1:$G$489,2,0))</f>
        <v>10127315514</v>
      </c>
      <c r="D37" s="64" t="str">
        <f>IF(ISBLANK($B37),"",VLOOKUP($B37,[1]список!$B$1:$G$489,3,0))</f>
        <v>Шекелашвили Александр</v>
      </c>
      <c r="E37" s="65">
        <f>IF(ISBLANK($B37),"",VLOOKUP($B37,[1]список!$B$1:$G$489,4,0))</f>
        <v>39949</v>
      </c>
      <c r="F37" s="66" t="str">
        <f>IF(ISBLANK($B37),"",VLOOKUP($B37,[1]список!$B$1:$H$489,5,0))</f>
        <v>1 СР</v>
      </c>
      <c r="G37" s="65" t="s">
        <v>39</v>
      </c>
      <c r="H37" s="67"/>
      <c r="I37" s="68"/>
    </row>
    <row r="38" spans="1:9" ht="30.75" customHeight="1" x14ac:dyDescent="0.25">
      <c r="A38" s="63">
        <v>14</v>
      </c>
      <c r="B38" s="63">
        <v>253</v>
      </c>
      <c r="C38" s="64">
        <f>IF(ISBLANK($B38),"",VLOOKUP($B38,[1]список!$B$1:$G$489,2,0))</f>
        <v>10102210500</v>
      </c>
      <c r="D38" s="64" t="str">
        <f>IF(ISBLANK($B38),"",VLOOKUP($B38,[1]список!$B$1:$G$489,3,0))</f>
        <v>Корольков Павел</v>
      </c>
      <c r="E38" s="65">
        <f>IF(ISBLANK($B38),"",VLOOKUP($B38,[1]список!$B$1:$G$489,4,0))</f>
        <v>39061</v>
      </c>
      <c r="F38" s="66" t="str">
        <f>IF(ISBLANK($B38),"",VLOOKUP($B38,[1]список!$B$1:$H$489,5,0))</f>
        <v>1 СР</v>
      </c>
      <c r="G38" s="65" t="str">
        <f>IF(ISBLANK($B38),"",VLOOKUP($B38,[1]список!$B$1:$I$491,6,0))</f>
        <v>Москва</v>
      </c>
      <c r="H38" s="67"/>
      <c r="I38" s="68"/>
    </row>
    <row r="39" spans="1:9" ht="30.75" customHeight="1" x14ac:dyDescent="0.25">
      <c r="A39" s="63">
        <v>14</v>
      </c>
      <c r="B39" s="63">
        <v>229</v>
      </c>
      <c r="C39" s="64">
        <f>IF(ISBLANK($B39),"",VLOOKUP($B39,[1]список!$B$1:$G$489,2,0))</f>
        <v>10107322194</v>
      </c>
      <c r="D39" s="64" t="str">
        <f>IF(ISBLANK($B39),"",VLOOKUP($B39,[1]список!$B$1:$G$489,3,0))</f>
        <v>Кимаковский Захар</v>
      </c>
      <c r="E39" s="65">
        <f>IF(ISBLANK($B39),"",VLOOKUP($B39,[1]список!$B$1:$G$489,4,0))</f>
        <v>39113</v>
      </c>
      <c r="F39" s="66" t="str">
        <f>IF(ISBLANK($B39),"",VLOOKUP($B39,[1]список!$B$1:$H$489,5,0))</f>
        <v>КМС</v>
      </c>
      <c r="G39" s="65" t="str">
        <f>IF(ISBLANK($B39),"",VLOOKUP($B39,[1]список!$B$1:$I$491,6,0))</f>
        <v>Москва</v>
      </c>
      <c r="H39" s="67"/>
      <c r="I39" s="68"/>
    </row>
    <row r="40" spans="1:9" ht="30.75" customHeight="1" x14ac:dyDescent="0.25">
      <c r="A40" s="63">
        <v>15</v>
      </c>
      <c r="B40" s="63">
        <v>272</v>
      </c>
      <c r="C40" s="64">
        <f>IF(ISBLANK($B40),"",VLOOKUP($B40,[1]список!$B$1:$G$489,2,0))</f>
        <v>10132007886</v>
      </c>
      <c r="D40" s="64" t="str">
        <f>IF(ISBLANK($B40),"",VLOOKUP($B40,[1]список!$B$1:$G$489,3,0))</f>
        <v>Журавлев Александр</v>
      </c>
      <c r="E40" s="65">
        <f>IF(ISBLANK($B40),"",VLOOKUP($B40,[1]список!$B$1:$G$489,4,0))</f>
        <v>39284</v>
      </c>
      <c r="F40" s="66" t="str">
        <f>IF(ISBLANK($B40),"",VLOOKUP($B40,[1]список!$B$1:$H$489,5,0))</f>
        <v>КМС</v>
      </c>
      <c r="G40" s="65" t="s">
        <v>40</v>
      </c>
      <c r="H40" s="67"/>
      <c r="I40" s="68"/>
    </row>
    <row r="41" spans="1:9" ht="30.75" customHeight="1" thickBot="1" x14ac:dyDescent="0.3">
      <c r="A41" s="63">
        <v>15</v>
      </c>
      <c r="B41" s="63">
        <v>203</v>
      </c>
      <c r="C41" s="64">
        <f>IF(ISBLANK($B41),"",VLOOKUP($B41,[1]список!$B$1:$G$489,2,0))</f>
        <v>10091275667</v>
      </c>
      <c r="D41" s="64" t="str">
        <f>IF(ISBLANK($B41),"",VLOOKUP($B41,[1]список!$B$1:$G$489,3,0))</f>
        <v>Исаев Павел</v>
      </c>
      <c r="E41" s="65">
        <f>IF(ISBLANK($B41),"",VLOOKUP($B41,[1]список!$B$1:$G$489,4,0))</f>
        <v>39330</v>
      </c>
      <c r="F41" s="66" t="str">
        <f>IF(ISBLANK($B41),"",VLOOKUP($B41,[1]список!$B$1:$H$489,5,0))</f>
        <v>КМС</v>
      </c>
      <c r="G41" s="65" t="s">
        <v>36</v>
      </c>
      <c r="H41" s="67"/>
      <c r="I41" s="68"/>
    </row>
    <row r="42" spans="1:9" ht="12.6" hidden="1" customHeight="1" x14ac:dyDescent="0.25">
      <c r="A42" s="69"/>
      <c r="B42" s="70"/>
      <c r="C42" s="70"/>
      <c r="D42" s="71"/>
      <c r="E42" s="70"/>
      <c r="F42" s="70"/>
      <c r="G42" s="72"/>
      <c r="H42" s="73"/>
      <c r="I42" s="74"/>
    </row>
    <row r="43" spans="1:9" ht="12.6" hidden="1" customHeight="1" x14ac:dyDescent="0.25">
      <c r="A43" s="69"/>
      <c r="B43" s="70"/>
      <c r="C43" s="70"/>
      <c r="D43" s="71"/>
      <c r="E43" s="70"/>
      <c r="F43" s="70"/>
      <c r="G43" s="72"/>
      <c r="H43" s="73"/>
      <c r="I43" s="74"/>
    </row>
    <row r="44" spans="1:9" ht="12.6" hidden="1" customHeight="1" x14ac:dyDescent="0.25">
      <c r="A44" s="69"/>
      <c r="B44" s="70"/>
      <c r="C44" s="70"/>
      <c r="D44" s="71"/>
      <c r="E44" s="70"/>
      <c r="F44" s="70"/>
      <c r="G44" s="72"/>
      <c r="H44" s="73"/>
      <c r="I44" s="74"/>
    </row>
    <row r="45" spans="1:9" ht="12.6" hidden="1" customHeight="1" x14ac:dyDescent="0.25">
      <c r="A45" s="69"/>
      <c r="B45" s="70"/>
      <c r="C45" s="70"/>
      <c r="D45" s="71"/>
      <c r="E45" s="70"/>
      <c r="F45" s="70"/>
      <c r="G45" s="72"/>
      <c r="H45" s="73"/>
      <c r="I45" s="74"/>
    </row>
    <row r="46" spans="1:9" ht="12.6" hidden="1" customHeight="1" x14ac:dyDescent="0.25">
      <c r="A46" s="69"/>
      <c r="B46" s="70"/>
      <c r="C46" s="70"/>
      <c r="D46" s="71"/>
      <c r="E46" s="70"/>
      <c r="F46" s="70"/>
      <c r="G46" s="72"/>
      <c r="H46" s="73"/>
      <c r="I46" s="74"/>
    </row>
    <row r="47" spans="1:9" ht="12.6" hidden="1" customHeight="1" x14ac:dyDescent="0.25">
      <c r="A47" s="69"/>
      <c r="B47" s="70"/>
      <c r="C47" s="70"/>
      <c r="D47" s="71"/>
      <c r="E47" s="70"/>
      <c r="F47" s="70"/>
      <c r="G47" s="72"/>
      <c r="H47" s="73"/>
      <c r="I47" s="74"/>
    </row>
    <row r="48" spans="1:9" ht="12.6" hidden="1" customHeight="1" x14ac:dyDescent="0.25">
      <c r="A48" s="69"/>
      <c r="B48" s="70"/>
      <c r="C48" s="70"/>
      <c r="D48" s="71"/>
      <c r="E48" s="70"/>
      <c r="F48" s="70"/>
      <c r="G48" s="72"/>
      <c r="H48" s="73"/>
      <c r="I48" s="74"/>
    </row>
    <row r="49" spans="1:9" ht="12.6" hidden="1" customHeight="1" x14ac:dyDescent="0.25">
      <c r="A49" s="69"/>
      <c r="B49" s="70"/>
      <c r="C49" s="70"/>
      <c r="D49" s="71"/>
      <c r="E49" s="70"/>
      <c r="F49" s="70"/>
      <c r="G49" s="72"/>
      <c r="H49" s="73"/>
      <c r="I49" s="74"/>
    </row>
    <row r="50" spans="1:9" ht="12.6" hidden="1" customHeight="1" x14ac:dyDescent="0.25">
      <c r="A50" s="69"/>
      <c r="B50" s="70"/>
      <c r="C50" s="70"/>
      <c r="D50" s="71"/>
      <c r="E50" s="70"/>
      <c r="F50" s="70"/>
      <c r="G50" s="72"/>
      <c r="H50" s="73"/>
      <c r="I50" s="74"/>
    </row>
    <row r="51" spans="1:9" ht="12.6" hidden="1" customHeight="1" x14ac:dyDescent="0.25">
      <c r="A51" s="69"/>
      <c r="B51" s="70"/>
      <c r="C51" s="70"/>
      <c r="D51" s="71"/>
      <c r="E51" s="70"/>
      <c r="F51" s="70"/>
      <c r="G51" s="72"/>
      <c r="H51" s="73"/>
      <c r="I51" s="74"/>
    </row>
    <row r="52" spans="1:9" ht="12.6" hidden="1" customHeight="1" x14ac:dyDescent="0.25">
      <c r="A52" s="69"/>
      <c r="B52" s="70"/>
      <c r="C52" s="70"/>
      <c r="D52" s="71"/>
      <c r="E52" s="70"/>
      <c r="F52" s="70"/>
      <c r="G52" s="72"/>
      <c r="H52" s="73"/>
      <c r="I52" s="74"/>
    </row>
    <row r="53" spans="1:9" ht="12.6" hidden="1" customHeight="1" x14ac:dyDescent="0.25">
      <c r="A53" s="69"/>
      <c r="B53" s="70"/>
      <c r="C53" s="70"/>
      <c r="D53" s="71"/>
      <c r="E53" s="70"/>
      <c r="F53" s="70"/>
      <c r="G53" s="72"/>
      <c r="H53" s="73"/>
      <c r="I53" s="74"/>
    </row>
    <row r="54" spans="1:9" ht="12.6" hidden="1" customHeight="1" x14ac:dyDescent="0.25">
      <c r="A54" s="69"/>
      <c r="B54" s="70"/>
      <c r="C54" s="70"/>
      <c r="D54" s="71"/>
      <c r="E54" s="70"/>
      <c r="F54" s="70"/>
      <c r="G54" s="72"/>
      <c r="H54" s="73"/>
      <c r="I54" s="74"/>
    </row>
    <row r="55" spans="1:9" ht="12.6" hidden="1" customHeight="1" x14ac:dyDescent="0.25">
      <c r="A55" s="69"/>
      <c r="B55" s="70"/>
      <c r="C55" s="70"/>
      <c r="D55" s="71"/>
      <c r="E55" s="70"/>
      <c r="F55" s="70"/>
      <c r="G55" s="72"/>
      <c r="H55" s="73"/>
      <c r="I55" s="74"/>
    </row>
    <row r="56" spans="1:9" ht="12.6" hidden="1" customHeight="1" x14ac:dyDescent="0.25">
      <c r="A56" s="69"/>
      <c r="B56" s="70"/>
      <c r="C56" s="70"/>
      <c r="D56" s="71"/>
      <c r="E56" s="70"/>
      <c r="F56" s="70"/>
      <c r="G56" s="72"/>
      <c r="H56" s="73"/>
      <c r="I56" s="74"/>
    </row>
    <row r="57" spans="1:9" ht="12.6" hidden="1" customHeight="1" x14ac:dyDescent="0.25">
      <c r="A57" s="69"/>
      <c r="B57" s="70"/>
      <c r="C57" s="70"/>
      <c r="D57" s="71"/>
      <c r="E57" s="70"/>
      <c r="F57" s="70"/>
      <c r="G57" s="72"/>
      <c r="H57" s="73"/>
      <c r="I57" s="74"/>
    </row>
    <row r="58" spans="1:9" ht="16.8" thickTop="1" thickBot="1" x14ac:dyDescent="0.35">
      <c r="A58" s="75"/>
      <c r="B58" s="76"/>
      <c r="C58" s="76"/>
      <c r="D58" s="77"/>
      <c r="E58" s="78"/>
      <c r="F58" s="79"/>
      <c r="G58" s="80"/>
      <c r="H58" s="81"/>
      <c r="I58" s="81"/>
    </row>
    <row r="59" spans="1:9" ht="15" thickTop="1" x14ac:dyDescent="0.25">
      <c r="A59" s="82" t="s">
        <v>41</v>
      </c>
      <c r="B59" s="83"/>
      <c r="C59" s="83"/>
      <c r="D59" s="83"/>
      <c r="E59" s="84"/>
      <c r="F59" s="84"/>
      <c r="G59" s="83" t="s">
        <v>42</v>
      </c>
      <c r="H59" s="83"/>
      <c r="I59" s="85"/>
    </row>
    <row r="60" spans="1:9" ht="13.8" x14ac:dyDescent="0.25">
      <c r="A60" s="86" t="s">
        <v>43</v>
      </c>
      <c r="B60" s="87"/>
      <c r="C60" s="88"/>
      <c r="D60" s="87"/>
      <c r="E60" s="89"/>
      <c r="F60" s="90" t="s">
        <v>44</v>
      </c>
      <c r="G60" s="91">
        <v>4</v>
      </c>
      <c r="H60" s="92" t="s">
        <v>45</v>
      </c>
      <c r="I60" s="93">
        <f>COUNTIF(F22:F75,"ЗМС")</f>
        <v>0</v>
      </c>
    </row>
    <row r="61" spans="1:9" ht="13.8" x14ac:dyDescent="0.25">
      <c r="A61" s="71" t="s">
        <v>46</v>
      </c>
      <c r="B61" s="87"/>
      <c r="C61" s="94"/>
      <c r="D61" s="87"/>
      <c r="E61" s="89"/>
      <c r="F61" s="95" t="s">
        <v>47</v>
      </c>
      <c r="G61" s="91">
        <f>G62+G66</f>
        <v>20</v>
      </c>
      <c r="H61" s="92" t="s">
        <v>48</v>
      </c>
      <c r="I61" s="93">
        <f>COUNTIF(F22:F75,"МСМК")</f>
        <v>0</v>
      </c>
    </row>
    <row r="62" spans="1:9" ht="13.8" x14ac:dyDescent="0.25">
      <c r="A62" s="86" t="s">
        <v>49</v>
      </c>
      <c r="B62" s="87"/>
      <c r="C62" s="96"/>
      <c r="D62" s="87"/>
      <c r="E62" s="89"/>
      <c r="F62" s="95" t="s">
        <v>50</v>
      </c>
      <c r="G62" s="91">
        <f>G63+G64+G65</f>
        <v>20</v>
      </c>
      <c r="H62" s="92" t="s">
        <v>37</v>
      </c>
      <c r="I62" s="93">
        <f>COUNTIF(F22:F75,"МС")</f>
        <v>0</v>
      </c>
    </row>
    <row r="63" spans="1:9" ht="13.8" x14ac:dyDescent="0.25">
      <c r="A63" s="97"/>
      <c r="B63" s="87"/>
      <c r="C63" s="96"/>
      <c r="D63" s="87"/>
      <c r="E63" s="89"/>
      <c r="F63" s="95" t="s">
        <v>51</v>
      </c>
      <c r="G63" s="91">
        <f>COUNT(A22:A75)</f>
        <v>20</v>
      </c>
      <c r="H63" s="92" t="s">
        <v>38</v>
      </c>
      <c r="I63" s="93">
        <f>COUNTIF(F22:F75,"КМС")</f>
        <v>15</v>
      </c>
    </row>
    <row r="64" spans="1:9" ht="13.8" x14ac:dyDescent="0.25">
      <c r="A64" s="97"/>
      <c r="B64" s="87"/>
      <c r="C64" s="96"/>
      <c r="D64" s="87"/>
      <c r="E64" s="89"/>
      <c r="F64" s="95" t="s">
        <v>52</v>
      </c>
      <c r="G64" s="91">
        <f>COUNTIF(A22:A75,"НФ")</f>
        <v>0</v>
      </c>
      <c r="H64" s="92" t="s">
        <v>53</v>
      </c>
      <c r="I64" s="93">
        <f>COUNTIF(F22:F75,"1 СР")</f>
        <v>5</v>
      </c>
    </row>
    <row r="65" spans="1:9" ht="13.8" x14ac:dyDescent="0.25">
      <c r="A65" s="97"/>
      <c r="B65" s="87"/>
      <c r="C65" s="87"/>
      <c r="D65" s="98"/>
      <c r="E65" s="89"/>
      <c r="F65" s="95" t="s">
        <v>54</v>
      </c>
      <c r="G65" s="91">
        <f>COUNTIF(A22:A75,"ДСКВ")</f>
        <v>0</v>
      </c>
      <c r="H65" s="99" t="s">
        <v>55</v>
      </c>
      <c r="I65" s="93">
        <f>COUNTIF(F22:F75,"2 СР")</f>
        <v>0</v>
      </c>
    </row>
    <row r="66" spans="1:9" ht="13.8" x14ac:dyDescent="0.25">
      <c r="A66" s="97"/>
      <c r="B66" s="87"/>
      <c r="C66" s="87"/>
      <c r="D66" s="87"/>
      <c r="E66" s="89"/>
      <c r="F66" s="95" t="s">
        <v>56</v>
      </c>
      <c r="G66" s="91">
        <f>COUNTIF(A22:A75,"НС")</f>
        <v>0</v>
      </c>
      <c r="H66" s="99" t="s">
        <v>57</v>
      </c>
      <c r="I66" s="93">
        <f>COUNTIF(F22:F75,"3 СР")</f>
        <v>0</v>
      </c>
    </row>
    <row r="67" spans="1:9" ht="13.8" x14ac:dyDescent="0.25">
      <c r="A67" s="100"/>
      <c r="B67" s="101"/>
      <c r="C67" s="101"/>
      <c r="D67" s="102"/>
      <c r="E67" s="103"/>
      <c r="F67" s="102"/>
      <c r="G67" s="102"/>
      <c r="H67" s="104"/>
      <c r="I67" s="105"/>
    </row>
    <row r="68" spans="1:9" ht="13.8" x14ac:dyDescent="0.3">
      <c r="A68" s="106" t="s">
        <v>58</v>
      </c>
      <c r="B68" s="107"/>
      <c r="C68" s="107"/>
      <c r="D68" s="107" t="s">
        <v>59</v>
      </c>
      <c r="E68" s="107"/>
      <c r="F68" s="107" t="s">
        <v>60</v>
      </c>
      <c r="G68" s="107"/>
      <c r="H68" s="108" t="s">
        <v>61</v>
      </c>
      <c r="I68" s="109"/>
    </row>
    <row r="69" spans="1:9" ht="13.8" x14ac:dyDescent="0.25">
      <c r="A69" s="110"/>
      <c r="B69" s="2"/>
      <c r="C69" s="2"/>
      <c r="D69" s="2"/>
      <c r="E69" s="2"/>
      <c r="F69" s="2"/>
      <c r="G69" s="2"/>
      <c r="H69" s="2"/>
      <c r="I69" s="111"/>
    </row>
    <row r="70" spans="1:9" ht="13.8" x14ac:dyDescent="0.25">
      <c r="A70" s="112"/>
      <c r="B70" s="101"/>
      <c r="C70" s="101"/>
      <c r="D70" s="101"/>
      <c r="E70" s="113"/>
      <c r="F70" s="101"/>
      <c r="G70" s="101"/>
      <c r="H70" s="104"/>
      <c r="I70" s="105"/>
    </row>
    <row r="71" spans="1:9" ht="13.8" x14ac:dyDescent="0.25">
      <c r="A71" s="112"/>
      <c r="B71" s="101"/>
      <c r="C71" s="101"/>
      <c r="D71" s="101"/>
      <c r="E71" s="113"/>
      <c r="F71" s="101"/>
      <c r="G71" s="101"/>
      <c r="H71" s="104"/>
      <c r="I71" s="105"/>
    </row>
    <row r="72" spans="1:9" ht="13.8" x14ac:dyDescent="0.25">
      <c r="A72" s="112"/>
      <c r="B72" s="101"/>
      <c r="C72" s="101"/>
      <c r="D72" s="101"/>
      <c r="E72" s="113"/>
      <c r="F72" s="101"/>
      <c r="G72" s="101"/>
      <c r="H72" s="104"/>
      <c r="I72" s="105"/>
    </row>
    <row r="73" spans="1:9" ht="13.8" x14ac:dyDescent="0.25">
      <c r="A73" s="112"/>
      <c r="B73" s="101"/>
      <c r="C73" s="101"/>
      <c r="D73" s="101"/>
      <c r="E73" s="113"/>
      <c r="F73" s="101"/>
      <c r="G73" s="101"/>
      <c r="H73" s="104"/>
      <c r="I73" s="105"/>
    </row>
    <row r="74" spans="1:9" ht="14.4" thickBot="1" x14ac:dyDescent="0.3">
      <c r="A74" s="114" t="s">
        <v>2</v>
      </c>
      <c r="B74" s="115"/>
      <c r="C74" s="115"/>
      <c r="D74" s="115" t="str">
        <f>G17</f>
        <v>Михайлова И.Н. (ВК, Санкт-Петербург)</v>
      </c>
      <c r="E74" s="115"/>
      <c r="F74" s="115" t="str">
        <f>G18</f>
        <v>Валова А.С. (ВК, Санкт-Петербург)</v>
      </c>
      <c r="G74" s="115"/>
      <c r="H74" s="116" t="str">
        <f>G19</f>
        <v>Соловьев Г.Н. (ВК, Санкт-Петербург)</v>
      </c>
      <c r="I74" s="117"/>
    </row>
    <row r="75" spans="1:9" ht="13.8" thickTop="1" x14ac:dyDescent="0.25"/>
  </sheetData>
  <mergeCells count="31">
    <mergeCell ref="A69:E69"/>
    <mergeCell ref="F69:I69"/>
    <mergeCell ref="A74:C74"/>
    <mergeCell ref="D74:E74"/>
    <mergeCell ref="F74:G74"/>
    <mergeCell ref="H74:I74"/>
    <mergeCell ref="H18:I18"/>
    <mergeCell ref="A59:D59"/>
    <mergeCell ref="G59:I59"/>
    <mergeCell ref="A68:C68"/>
    <mergeCell ref="D68:E68"/>
    <mergeCell ref="F68:G68"/>
    <mergeCell ref="H68:I68"/>
    <mergeCell ref="A13:D13"/>
    <mergeCell ref="A14:D14"/>
    <mergeCell ref="A15:G15"/>
    <mergeCell ref="H15:I15"/>
    <mergeCell ref="H16:I16"/>
    <mergeCell ref="H17:I17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conditionalFormatting sqref="F63:F66">
    <cfRule type="duplicateValues" dxfId="0" priority="1"/>
  </conditionalFormatting>
  <pageMargins left="0.31496062992125984" right="0" top="0.43307086614173229" bottom="0.19685039370078741" header="0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юниоры кейрин итог (3)</vt:lpstr>
      <vt:lpstr>'юниоры кейрин итог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Valova</dc:creator>
  <cp:lastModifiedBy>Anastasiia Valova</cp:lastModifiedBy>
  <dcterms:created xsi:type="dcterms:W3CDTF">2024-01-23T08:49:22Z</dcterms:created>
  <dcterms:modified xsi:type="dcterms:W3CDTF">2024-01-23T08:49:44Z</dcterms:modified>
</cp:coreProperties>
</file>