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5\ТРЕК\март 03-08 КР ПР\Рабочая\Протоколы\"/>
    </mc:Choice>
  </mc:AlternateContent>
  <xr:revisionPtr revIDLastSave="0" documentId="13_ncr:1_{9C2A7F0E-9C58-4A21-A59E-F0F7574D07BC}" xr6:coauthVersionLast="47" xr6:coauthVersionMax="47" xr10:uidLastSave="{00000000-0000-0000-0000-000000000000}"/>
  <bookViews>
    <workbookView xWindow="20" yWindow="20" windowWidth="19180" windowHeight="10060" xr2:uid="{D943B610-036D-418C-A6FD-C23864657649}"/>
  </bookViews>
  <sheets>
    <sheet name=" с выбыванием Ж" sheetId="1" r:id="rId1"/>
    <sheet name=" с выбыванием М." sheetId="2" r:id="rId2"/>
  </sheets>
  <externalReferences>
    <externalReference r:id="rId3"/>
  </externalReferences>
  <definedNames>
    <definedName name="_xlnm.Print_Titles" localSheetId="0">' с выбыванием Ж'!$23:$23</definedName>
    <definedName name="_xlnm.Print_Titles" localSheetId="1">' с выбыванием М.'!$23:$23</definedName>
    <definedName name="_xlnm.Print_Area" localSheetId="0">' с выбыванием Ж'!$A$1:$J$70</definedName>
    <definedName name="_xlnm.Print_Area" localSheetId="1">' с выбыванием М.'!$A$1:$J$73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2" l="1"/>
  <c r="F73" i="2"/>
  <c r="D73" i="2"/>
  <c r="A73" i="2"/>
  <c r="H66" i="2"/>
  <c r="F66" i="2"/>
  <c r="D66" i="2"/>
  <c r="A66" i="2"/>
  <c r="H64" i="2"/>
  <c r="H63" i="2"/>
  <c r="H62" i="2"/>
  <c r="H61" i="2"/>
  <c r="H60" i="2"/>
  <c r="H59" i="2" s="1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J62" i="2" s="1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J59" i="2" s="1"/>
  <c r="E24" i="2"/>
  <c r="D24" i="2"/>
  <c r="C24" i="2"/>
  <c r="H70" i="1"/>
  <c r="F70" i="1"/>
  <c r="D70" i="1"/>
  <c r="A70" i="1"/>
  <c r="H63" i="1"/>
  <c r="F63" i="1"/>
  <c r="D63" i="1"/>
  <c r="A63" i="1"/>
  <c r="H61" i="1"/>
  <c r="H60" i="1"/>
  <c r="H59" i="1"/>
  <c r="H58" i="1"/>
  <c r="H57" i="1"/>
  <c r="H56" i="1" s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J59" i="1" s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J56" i="1" l="1"/>
  <c r="J57" i="1"/>
  <c r="J60" i="1"/>
  <c r="J55" i="1"/>
  <c r="J58" i="1"/>
  <c r="J61" i="1"/>
  <c r="J60" i="2"/>
  <c r="J63" i="2"/>
  <c r="J58" i="2"/>
  <c r="J61" i="2"/>
  <c r="J64" i="2"/>
</calcChain>
</file>

<file path=xl/sharedStrings.xml><?xml version="1.0" encoding="utf-8"?>
<sst xmlns="http://schemas.openxmlformats.org/spreadsheetml/2006/main" count="152" uniqueCount="66">
  <si>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</si>
  <si>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</si>
  <si>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</si>
  <si>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</si>
  <si>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 xml:space="preserve">Омская региональная общественная организация "Федерация велосипедного спорта" </t>
  </si>
  <si>
    <t>КУБОК РОССИИ</t>
  </si>
  <si>
    <t>по велосипедному спорту</t>
  </si>
  <si>
    <t>ИТОГОВЫЙ ПРОТОКОЛ</t>
  </si>
  <si>
    <t>трек - гонка с выбыванием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</si>
  <si>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</si>
  <si>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ОМСК - "Омский 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</si>
  <si>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30м </t>
    </r>
  </si>
  <si>
    <t>Номер-код ВРВС - 0080331811Я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</si>
  <si>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07 МАРТА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</si>
  <si>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12ч 45м</t>
    </r>
  </si>
  <si>
    <t>№ ЕКП 2025 - 2008550020031817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</si>
  <si>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</si>
  <si>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</si>
  <si>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</si>
  <si>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ГОНОВА М.В. (г. МОСКВА) </t>
  </si>
  <si>
    <t>ПОКРЫТИЕ ТРЕКА:</t>
  </si>
  <si>
    <t>дерево</t>
  </si>
  <si>
    <t>ГЛАВНЫЙ СУДЬЯ:</t>
  </si>
  <si>
    <t xml:space="preserve">ГНИДЕНКО В.Н. (ВК, г. ТУЛА) </t>
  </si>
  <si>
    <t>ДЛИНА ТРЕКА:</t>
  </si>
  <si>
    <t>250 м</t>
  </si>
  <si>
    <t>ГЛАВНЫЙ СЕКРЕТАРЬ:</t>
  </si>
  <si>
    <t>СЛАБКОВСКАЯ В.Н. ( ВК, г. ОМСК)</t>
  </si>
  <si>
    <t>ПРОТЯЖЕННОСТЬ ДИСТАНЦИИ:</t>
  </si>
  <si>
    <t>СУДЬЯ НА ФИНИШЕ:</t>
  </si>
  <si>
    <t xml:space="preserve">САВИЦКИЙ К.Н.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</si>
  <si>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</si>
  <si>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</si>
  <si>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</si>
  <si>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</si>
  <si>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</si>
  <si>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</si>
  <si>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</si>
  <si>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</si>
  <si>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</si>
  <si>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</si>
  <si>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</si>
  <si>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МС</t>
  </si>
  <si>
    <t>КМС</t>
  </si>
  <si>
    <t>Не квал.финал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</si>
  <si>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</si>
  <si>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</si>
  <si>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</si>
  <si>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</si>
  <si>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</si>
  <si>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</si>
  <si>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</si>
  <si>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</si>
  <si>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</si>
  <si>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</si>
  <si>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</si>
  <si>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</si>
  <si>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</si>
  <si>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</si>
  <si>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</si>
  <si>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</si>
  <si>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МУЖЧИНЫ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</si>
  <si>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45м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</si>
  <si>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12ч 59м</t>
    </r>
  </si>
  <si>
    <t xml:space="preserve">Коммюнике: </t>
  </si>
  <si>
    <t>гонщик № 6 ЛУЧНИКОВ Егор (10055306451)-Омск-понижение (обгон по нейтральной линии)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</si>
</sst>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"/>
  </numFmts>
  <fonts count="21" x14ac:knownFonts="1">
    <font>
      <sz val="10"/>
      <name val="Arial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4" fillId="0" borderId="10" xfId="1" applyFont="1" applyBorder="1"/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left" vertical="center"/>
    </xf>
    <xf numFmtId="0" fontId="10" fillId="2" borderId="15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10" fillId="2" borderId="16" xfId="1" applyFont="1" applyFill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0" applyFont="1" applyBorder="1" applyAlignment="1">
      <alignment horizontal="right"/>
    </xf>
    <xf numFmtId="0" fontId="10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0" fillId="0" borderId="15" xfId="1" applyFont="1" applyBorder="1" applyAlignment="1">
      <alignment vertical="center"/>
    </xf>
    <xf numFmtId="0" fontId="1" fillId="0" borderId="16" xfId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10" fillId="0" borderId="18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right"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4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14" fontId="14" fillId="0" borderId="30" xfId="1" applyNumberFormat="1" applyFont="1" applyBorder="1" applyAlignment="1">
      <alignment horizontal="center" vertical="center" wrapText="1"/>
    </xf>
    <xf numFmtId="164" fontId="14" fillId="0" borderId="25" xfId="1" applyNumberFormat="1" applyFont="1" applyBorder="1" applyAlignment="1">
      <alignment horizontal="center" vertical="center" wrapText="1"/>
    </xf>
    <xf numFmtId="165" fontId="4" fillId="0" borderId="31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14" fontId="14" fillId="0" borderId="32" xfId="1" applyNumberFormat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 wrapText="1"/>
    </xf>
    <xf numFmtId="14" fontId="14" fillId="0" borderId="38" xfId="1" applyNumberFormat="1" applyFont="1" applyBorder="1" applyAlignment="1">
      <alignment horizontal="center" vertical="center" wrapText="1"/>
    </xf>
    <xf numFmtId="164" fontId="14" fillId="0" borderId="37" xfId="1" applyNumberFormat="1" applyFont="1" applyBorder="1" applyAlignment="1">
      <alignment horizontal="center" vertical="center" wrapText="1"/>
    </xf>
    <xf numFmtId="165" fontId="4" fillId="0" borderId="39" xfId="1" applyNumberFormat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justify"/>
    </xf>
    <xf numFmtId="0" fontId="16" fillId="0" borderId="3" xfId="3" applyFont="1" applyBorder="1" applyAlignment="1">
      <alignment vertical="center" wrapText="1"/>
    </xf>
    <xf numFmtId="0" fontId="14" fillId="0" borderId="3" xfId="1" applyFont="1" applyBorder="1" applyAlignment="1">
      <alignment horizontal="center" vertical="center" wrapText="1"/>
    </xf>
    <xf numFmtId="164" fontId="14" fillId="0" borderId="3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17" fillId="0" borderId="0" xfId="1" applyFont="1" applyAlignment="1">
      <alignment horizontal="right" vertical="center"/>
    </xf>
    <xf numFmtId="49" fontId="18" fillId="0" borderId="0" xfId="1" applyNumberFormat="1" applyFont="1" applyAlignment="1">
      <alignment vertical="center"/>
    </xf>
    <xf numFmtId="0" fontId="18" fillId="0" borderId="6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7" fillId="0" borderId="0" xfId="4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4" fillId="0" borderId="19" xfId="1" applyFont="1" applyBorder="1" applyAlignment="1">
      <alignment vertical="center"/>
    </xf>
    <xf numFmtId="0" fontId="14" fillId="0" borderId="2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5" applyFont="1"/>
    <xf numFmtId="0" fontId="4" fillId="0" borderId="0" xfId="1" applyFont="1" applyAlignment="1">
      <alignment horizontal="justify"/>
    </xf>
    <xf numFmtId="0" fontId="16" fillId="0" borderId="0" xfId="3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1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0" fillId="2" borderId="12" xfId="1" applyFont="1" applyFill="1" applyBorder="1" applyAlignment="1">
      <alignment horizontal="left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4" xfId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6">
    <cellStyle name="Обычный" xfId="0" builtinId="0"/>
    <cellStyle name="Обычный 2" xfId="1" xr:uid="{8F20B1BD-1E48-4BDA-BCBA-585693E1DC4D}"/>
    <cellStyle name="Обычный 2 5" xfId="5" xr:uid="{BEACE453-1168-41D2-909A-A2F21E13A015}"/>
    <cellStyle name="Обычный 6" xfId="4" xr:uid="{1CA93F3F-397F-4396-906C-13A25E211D81}"/>
    <cellStyle name="Обычный_ID4938_RS_1" xfId="3" xr:uid="{4FF8CECF-291D-4B3D-AC00-5AB9783D559D}"/>
    <cellStyle name="Обычный_Стартовый протокол Смирнов_20101106_Results" xfId="2" xr:uid="{889731FB-F60D-4F0C-8D7E-48396E5A1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653776</xdr:colOff>
      <xdr:row>1</xdr:row>
      <xdr:rowOff>79375</xdr:rowOff>
    </xdr:from>
    <xdr:to>
      <xdr:col>8</xdr:col>
      <xdr:colOff>586016</xdr:colOff>
      <xdr:row>3</xdr:row>
      <xdr:rowOff>132977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8282FEC-89DE-4396-82CC-015814AD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6326" y="276225"/>
          <a:ext cx="802190" cy="48540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765527</xdr:colOff>
      <xdr:row>1</xdr:row>
      <xdr:rowOff>76730</xdr:rowOff>
    </xdr:from>
    <xdr:to>
      <xdr:col>9</xdr:col>
      <xdr:colOff>675692</xdr:colOff>
      <xdr:row>3</xdr:row>
      <xdr:rowOff>192374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C042E19-C2A3-4FE5-94E3-4F391B6C5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9338027" y="273580"/>
          <a:ext cx="735665" cy="547444"/>
        </a:xfrm>
        <a:prstGeom prst="rect">
          <a:avLst/>
        </a:prstGeom>
      </xdr:spPr>
    </xdr:pic>
    <xdr:clientData/>
  </xdr:twoCellAnchor>
  <xdr:twoCellAnchor editAs="oneCell">
    <xdr:from>
      <xdr:col>0</xdr:col>
      <xdr:colOff>239889</xdr:colOff>
      <xdr:row>2</xdr:row>
      <xdr:rowOff>14111</xdr:rowOff>
    </xdr:from>
    <xdr:to>
      <xdr:col>2</xdr:col>
      <xdr:colOff>196044</xdr:colOff>
      <xdr:row>4</xdr:row>
      <xdr:rowOff>122185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CD96BE0-1F9D-4F6B-BF7A-7440CE39B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89" y="407811"/>
          <a:ext cx="934055" cy="577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653776</xdr:colOff>
      <xdr:row>1</xdr:row>
      <xdr:rowOff>79375</xdr:rowOff>
    </xdr:from>
    <xdr:to>
      <xdr:col>8</xdr:col>
      <xdr:colOff>586016</xdr:colOff>
      <xdr:row>3</xdr:row>
      <xdr:rowOff>132977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EC81F57-85B9-437F-A7FD-E0B2A622E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1776" y="276225"/>
          <a:ext cx="802190" cy="48540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765527</xdr:colOff>
      <xdr:row>1</xdr:row>
      <xdr:rowOff>76730</xdr:rowOff>
    </xdr:from>
    <xdr:to>
      <xdr:col>9</xdr:col>
      <xdr:colOff>675692</xdr:colOff>
      <xdr:row>3</xdr:row>
      <xdr:rowOff>192374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9C25C54-E5B5-4357-AD75-4A26EC93F8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49" t="51389" r="5173" b="9197"/>
        <a:stretch/>
      </xdr:blipFill>
      <xdr:spPr>
        <a:xfrm>
          <a:off x="9763477" y="273580"/>
          <a:ext cx="735665" cy="547444"/>
        </a:xfrm>
        <a:prstGeom prst="rect">
          <a:avLst/>
        </a:prstGeom>
      </xdr:spPr>
    </xdr:pic>
    <xdr:clientData/>
  </xdr:twoCellAnchor>
  <xdr:twoCellAnchor editAs="oneCell">
    <xdr:from>
      <xdr:col>0</xdr:col>
      <xdr:colOff>239889</xdr:colOff>
      <xdr:row>2</xdr:row>
      <xdr:rowOff>14111</xdr:rowOff>
    </xdr:from>
    <xdr:to>
      <xdr:col>2</xdr:col>
      <xdr:colOff>196044</xdr:colOff>
      <xdr:row>4</xdr:row>
      <xdr:rowOff>122185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F139C5E-FA49-46EC-B9D5-FB110141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89" y="407811"/>
          <a:ext cx="934055" cy="5779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1;%20&#1076;&#1080;&#1089;&#1082;/&#1089;&#1086;&#1088;&#1077;&#1074;&#1085;&#1086;&#1074;&#1072;&#1085;&#1080;&#1103;%202025/&#1058;&#1056;&#1045;&#1050;/&#1084;&#1072;&#1088;&#1090;%2003-08%20&#1050;&#1056;%20&#1055;&#1056;/&#1056;&#1072;&#1073;&#1086;&#1095;&#1072;&#1103;/&#1056;&#1072;&#1073;&#1086;&#1095;&#1072;&#1103;%20&#1050;&#1056;-&#1055;&#1056;-%202025%20&#8212;%20&#1080;&#1090;&#1086;&#1075;&#1086;&#1074;&#1099;&#1077;%20&#1087;&#1088;&#1086;&#1090;&#108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скрМ"/>
      <sheetName val="список скрЖ"/>
      <sheetName val="Лист2"/>
      <sheetName val="список"/>
      <sheetName val="спиУЧ-КР"/>
      <sheetName val="КР"/>
      <sheetName val=" скретч Ж квал А"/>
      <sheetName val=" скретч Ж квал В"/>
      <sheetName val="СТ скретч Ж."/>
      <sheetName val=" скретч Ж"/>
      <sheetName val=" скретч М квал А"/>
      <sheetName val=" скретч М квал В"/>
      <sheetName val="СТ скретч М"/>
      <sheetName val=" скретч М."/>
      <sheetName val="Ж квалА"/>
      <sheetName val="Ж квалВ"/>
      <sheetName val="М квалА"/>
      <sheetName val="М квалВ "/>
      <sheetName val=" скретч Ж квал А (2)"/>
      <sheetName val=" скретч Ж квал В (2)"/>
      <sheetName val="СТ выб Ж"/>
      <sheetName val=" скретч М квал А (2)"/>
      <sheetName val=" скретч М квал В (2)"/>
      <sheetName val="СТ выб М."/>
      <sheetName val=" с выбыванием Ж"/>
      <sheetName val=" с выбыванием М."/>
      <sheetName val="ст. пара 4км Ж"/>
      <sheetName val="пар 4км-квал Ж"/>
      <sheetName val="Ст Пара -фин Ж"/>
      <sheetName val="пар 4км-финЖ "/>
      <sheetName val="ст. пара 4км М"/>
      <sheetName val="пар 4км-квал М"/>
      <sheetName val="Ст Пара -фин М"/>
      <sheetName val="пар 4км-фин М "/>
      <sheetName val="ПР"/>
      <sheetName val="спиУЧ-ПР"/>
      <sheetName val="СТ квал.КГП 3км Ю-ки17-18"/>
      <sheetName val="Квал Ю-ки17-18"/>
      <sheetName val="Ст фин.Ю-ки17-18"/>
      <sheetName val="Фин.Ю-ки17-18"/>
      <sheetName val="СТ квал.КГП 3км Ю-ки19-22"/>
      <sheetName val="Квал Ю-ки19-22"/>
      <sheetName val="Ст фин.Ю-ки19-22"/>
      <sheetName val="фин Ю-ки19-22 "/>
      <sheetName val="СТ квал.КГП 3км Ю-ры17-18"/>
      <sheetName val="Квал Ю-ры17-18"/>
      <sheetName val="Ст фин.Ю-ры17-18"/>
      <sheetName val="фин Ю-ры17-18"/>
      <sheetName val="СТ квал.КГП 3км Ю-ры19-22"/>
      <sheetName val="Квал Ю-ры19-22"/>
      <sheetName val="Ст фин.Ю-ры19-22"/>
      <sheetName val="Фин Ю-ры19-22"/>
      <sheetName val="ст. пара 3км Д17-18"/>
      <sheetName val="пар 3км-квал Д17-18"/>
      <sheetName val="Ст Пара -фин Д17-18"/>
      <sheetName val="фин.пар 3км-Д17-18"/>
      <sheetName val="ст. пара 3км Д19-22."/>
      <sheetName val="пар 3км-квал Д19-22"/>
      <sheetName val="Ст Пара -фин Д19-22"/>
      <sheetName val="фин.пар 3км-Д19-22 "/>
      <sheetName val="ст. пара 4км Ю17-18"/>
      <sheetName val="пар 4км-квал Ю17-18"/>
      <sheetName val="Ст Пара -фин Ю17-18"/>
      <sheetName val="пар 4км-фин. Ю17-18"/>
      <sheetName val="ст. пара 4км Ю19-22"/>
      <sheetName val="пар 4км-квал Ю19-22"/>
      <sheetName val="Ст Пара -фин Ю19-22"/>
      <sheetName val="пар 4км-фин Ю19-22"/>
      <sheetName val="ГГ"/>
      <sheetName val="ГГ (2)"/>
      <sheetName val=" с выбыванием М"/>
      <sheetName val="СТ скретч М."/>
      <sheetName val=" скретч М"/>
      <sheetName val="СТ выб Ж."/>
      <sheetName val="СТ выб М"/>
      <sheetName val="СТ  по очкам Ж."/>
      <sheetName val="по очкам Ж"/>
      <sheetName val="СТ  по очкам М (2)"/>
      <sheetName val="по очкам М"/>
      <sheetName val="Ст.кейрин Ж"/>
      <sheetName val="сетка кейрин Ж"/>
      <sheetName val="кейрин Ж "/>
      <sheetName val="Ст.кейрин М"/>
      <sheetName val="сеткакейрин М.22"/>
      <sheetName val="кейрин М"/>
      <sheetName val="Ст.кейрин Ю"/>
      <sheetName val="сетка кейрин Ю17-18(15) "/>
      <sheetName val="кейрин Ю-ры"/>
      <sheetName val="Ст.кейрин Ю-ки"/>
      <sheetName val="сетка кейрин Ю-ки(12)"/>
      <sheetName val="кейрин Ю-ки"/>
      <sheetName val="сетка кейрин Ж-12 "/>
      <sheetName val="сетка кейрин Ю-р(12)"/>
      <sheetName val="сетка кейрин Ю-ки-25"/>
      <sheetName val="Ст.гит сх 200м Ю-ки"/>
      <sheetName val="квал.200м см Ю-ки"/>
      <sheetName val="сетка спринт Ю-ки8 "/>
      <sheetName val=" спринт Ю-ки"/>
      <sheetName val="Ст.гит сх 200м Ю"/>
      <sheetName val="квал.200м см Ю"/>
      <sheetName val="сетка спринт Ю-ры-16 "/>
      <sheetName val=" спринт Ю-ры"/>
      <sheetName val="Ст.гит сх 200м Ж"/>
      <sheetName val="квал.200м см Ж"/>
      <sheetName val="сетка спринт Ж-8"/>
      <sheetName val=" спринт Ж"/>
      <sheetName val="Ст.гит сх 200м М "/>
      <sheetName val="квал.200м см М "/>
      <sheetName val="сетка спринт М"/>
      <sheetName val=" спринт М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>КР</v>
          </cell>
          <cell r="I1" t="str">
            <v>ПР</v>
          </cell>
        </row>
        <row r="2">
          <cell r="H2">
            <v>31</v>
          </cell>
        </row>
        <row r="3">
          <cell r="A3">
            <v>1</v>
          </cell>
          <cell r="B3" t="str">
            <v>НИЧИПУРЕНКО Павел</v>
          </cell>
          <cell r="C3">
            <v>10010193367</v>
          </cell>
          <cell r="D3">
            <v>36098</v>
          </cell>
          <cell r="E3" t="str">
            <v>МС</v>
          </cell>
          <cell r="F3" t="str">
            <v>Омская обл.,Респ. Крым</v>
          </cell>
          <cell r="G3" t="str">
            <v>"СШОР "Академия велоспорта" - ГБУ РК "ЦСП СК РК"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ЕРЁМКИН Аркадий</v>
          </cell>
          <cell r="C4">
            <v>10013902104</v>
          </cell>
          <cell r="D4">
            <v>35191</v>
          </cell>
          <cell r="E4" t="str">
            <v>МС</v>
          </cell>
          <cell r="F4" t="str">
            <v>Омская обл.</v>
          </cell>
          <cell r="G4" t="str">
            <v>"СШОР "Академия велоспорта"</v>
          </cell>
          <cell r="I4">
            <v>1</v>
          </cell>
        </row>
        <row r="5">
          <cell r="A5">
            <v>3</v>
          </cell>
          <cell r="B5" t="str">
            <v>ТЕРЕШЕНОК Виталий</v>
          </cell>
          <cell r="C5">
            <v>10095787480</v>
          </cell>
          <cell r="D5">
            <v>37065</v>
          </cell>
          <cell r="E5" t="str">
            <v>МС</v>
          </cell>
          <cell r="F5" t="str">
            <v>Омская обл.,Новосибирская обл.</v>
          </cell>
          <cell r="G5" t="str">
            <v>"СШОР "Академия велоспорта"- Новосибирская обл.Н(К)УОР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ШЕСТАКОВ Артем</v>
          </cell>
          <cell r="C6">
            <v>10062526988</v>
          </cell>
          <cell r="D6">
            <v>37882</v>
          </cell>
          <cell r="E6" t="str">
            <v>МС</v>
          </cell>
          <cell r="F6" t="str">
            <v>Омская обл.,Новосибирская обл.</v>
          </cell>
          <cell r="G6" t="str">
            <v>ФГБУ СГУОР-"СШОР "Академия велоспорта"-МБУ СШ ТЭИС Новосибирская обл.-ЦСКА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ПУРЫГИН Максим</v>
          </cell>
          <cell r="C7">
            <v>10081650136</v>
          </cell>
          <cell r="D7">
            <v>38520</v>
          </cell>
          <cell r="E7" t="str">
            <v>МС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ЛУЧНИКОВ Егор</v>
          </cell>
          <cell r="C8">
            <v>10055306451</v>
          </cell>
          <cell r="D8">
            <v>37883</v>
          </cell>
          <cell r="E8" t="str">
            <v>МС</v>
          </cell>
          <cell r="F8" t="str">
            <v>Омская обл.,Новосибирская обл.</v>
          </cell>
          <cell r="G8" t="str">
            <v>"СШОР "Академия велоспорта"-МБУ СШ ТЭИС Новосибирская обл.-ЦСКА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ТИШКИН Александр</v>
          </cell>
          <cell r="C9">
            <v>10078794292</v>
          </cell>
          <cell r="D9">
            <v>37768</v>
          </cell>
          <cell r="E9" t="str">
            <v>МС</v>
          </cell>
          <cell r="F9" t="str">
            <v>Омская обл.,Респ. Крым</v>
          </cell>
          <cell r="G9" t="str">
            <v>"СШОР "Академия велоспорта" - ГБУ РК "ЦСП СК РК"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ЛЯШКО Владислав</v>
          </cell>
          <cell r="C10">
            <v>10092621038</v>
          </cell>
          <cell r="D10">
            <v>38191</v>
          </cell>
          <cell r="E10" t="str">
            <v>МС</v>
          </cell>
          <cell r="F10" t="str">
            <v>Омская обл.,Новосибирская обл.</v>
          </cell>
          <cell r="G10" t="str">
            <v>"СШОР "Академия велоспорта"- Новосибирская обл.Н(К)УОР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КЕЗЬ Федор</v>
          </cell>
          <cell r="C11">
            <v>10130113659</v>
          </cell>
          <cell r="D11">
            <v>39760</v>
          </cell>
          <cell r="E11" t="str">
            <v>КМС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</row>
        <row r="12">
          <cell r="A12">
            <v>10</v>
          </cell>
          <cell r="B12" t="str">
            <v>ДОКШИН Андрей</v>
          </cell>
          <cell r="C12">
            <v>10127676030</v>
          </cell>
          <cell r="D12">
            <v>39734</v>
          </cell>
          <cell r="E12" t="str">
            <v>КМС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МАСЛЮК Вениамин</v>
          </cell>
          <cell r="C13">
            <v>10129594004</v>
          </cell>
          <cell r="D13">
            <v>39502</v>
          </cell>
          <cell r="E13" t="str">
            <v>КМС</v>
          </cell>
          <cell r="F13" t="str">
            <v>Омская обл.</v>
          </cell>
          <cell r="G13" t="str">
            <v>ФГБУ СГУОР-"СШОР "Академия велоспорта"</v>
          </cell>
          <cell r="H13">
            <v>1</v>
          </cell>
        </row>
        <row r="14">
          <cell r="A14">
            <v>12</v>
          </cell>
          <cell r="B14" t="str">
            <v>МУРАШКО Дмитрий</v>
          </cell>
          <cell r="C14">
            <v>10034972524</v>
          </cell>
          <cell r="D14">
            <v>26718</v>
          </cell>
          <cell r="E14" t="str">
            <v>МСМК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</row>
        <row r="15">
          <cell r="A15">
            <v>13</v>
          </cell>
          <cell r="B15" t="str">
            <v>МУХИН Михаил</v>
          </cell>
          <cell r="C15">
            <v>10105335415</v>
          </cell>
          <cell r="D15">
            <v>38507</v>
          </cell>
          <cell r="E15" t="str">
            <v>МС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</row>
        <row r="16">
          <cell r="A16">
            <v>14</v>
          </cell>
          <cell r="B16" t="str">
            <v>ПУХОРЕВ Алексей</v>
          </cell>
          <cell r="C16">
            <v>10122875136</v>
          </cell>
          <cell r="D16">
            <v>38841</v>
          </cell>
          <cell r="E16" t="str">
            <v>КМС</v>
          </cell>
          <cell r="F16" t="str">
            <v>Омская обл.,Кемеровская обл.</v>
          </cell>
          <cell r="G16" t="str">
            <v>ФГБУ СГУОР-"СШОР "Академия велоспорта"-Кемеровская обл.</v>
          </cell>
          <cell r="H16">
            <v>1</v>
          </cell>
          <cell r="I16">
            <v>1</v>
          </cell>
        </row>
        <row r="17">
          <cell r="A17">
            <v>15</v>
          </cell>
          <cell r="B17" t="str">
            <v>САННИКОВ Евгений</v>
          </cell>
          <cell r="C17">
            <v>10092426331</v>
          </cell>
          <cell r="D17">
            <v>38756</v>
          </cell>
          <cell r="E17" t="str">
            <v>КМС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ДЕВЯТКОВ Андрей</v>
          </cell>
          <cell r="C18">
            <v>10123419548</v>
          </cell>
          <cell r="D18">
            <v>39361</v>
          </cell>
          <cell r="E18" t="str">
            <v>КМС</v>
          </cell>
          <cell r="F18" t="str">
            <v>Омская обл.</v>
          </cell>
          <cell r="G18" t="str">
            <v>"СШОР № 8 им.В.Соколова"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КУЛАГИН Глеб</v>
          </cell>
          <cell r="C19">
            <v>10091970330</v>
          </cell>
          <cell r="D19">
            <v>39380</v>
          </cell>
          <cell r="E19" t="str">
            <v>КМС</v>
          </cell>
          <cell r="F19" t="str">
            <v>Омская обл.</v>
          </cell>
          <cell r="G19" t="str">
            <v>"СШОР "Академия велоспорта"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ХРИСТОЛЮБОВ Павел</v>
          </cell>
          <cell r="C20">
            <v>10091960832</v>
          </cell>
          <cell r="D20">
            <v>39392</v>
          </cell>
          <cell r="E20" t="str">
            <v>КМС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СТЕПАНОВ Алексей</v>
          </cell>
          <cell r="C21">
            <v>10133681845</v>
          </cell>
          <cell r="D21">
            <v>40211</v>
          </cell>
          <cell r="E21" t="str">
            <v>1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</row>
        <row r="22">
          <cell r="A22">
            <v>20</v>
          </cell>
          <cell r="B22" t="str">
            <v>ФУКС Даниил</v>
          </cell>
          <cell r="C22">
            <v>10142530265</v>
          </cell>
          <cell r="D22">
            <v>40015</v>
          </cell>
          <cell r="E22" t="str">
            <v>1 СР</v>
          </cell>
          <cell r="F22" t="str">
            <v>Омская обл.</v>
          </cell>
          <cell r="G22" t="str">
            <v>"СШОР "Академия велоспорта"</v>
          </cell>
          <cell r="I22">
            <v>1</v>
          </cell>
        </row>
        <row r="23">
          <cell r="A23">
            <v>21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1 СР</v>
          </cell>
          <cell r="F23" t="str">
            <v>Омская обл.</v>
          </cell>
          <cell r="G23" t="str">
            <v xml:space="preserve">"СШОР № 8 им.В.Соколова" </v>
          </cell>
          <cell r="I23">
            <v>1</v>
          </cell>
        </row>
        <row r="24">
          <cell r="A24">
            <v>22</v>
          </cell>
          <cell r="B24" t="str">
            <v>ТЮСЕНКОВ Артем</v>
          </cell>
          <cell r="C24">
            <v>10115821620</v>
          </cell>
          <cell r="D24">
            <v>39890</v>
          </cell>
          <cell r="E24" t="str">
            <v>1 СР</v>
          </cell>
          <cell r="F24" t="str">
            <v>Омская обл.</v>
          </cell>
          <cell r="G24" t="str">
            <v xml:space="preserve">"СШОР № 8 им.В.Соколова" </v>
          </cell>
          <cell r="I24">
            <v>1</v>
          </cell>
        </row>
        <row r="25">
          <cell r="A25">
            <v>23</v>
          </cell>
          <cell r="B25" t="str">
            <v>ПРИДАТЧЕНКО Роман</v>
          </cell>
          <cell r="C25">
            <v>10092399150</v>
          </cell>
          <cell r="D25">
            <v>39409</v>
          </cell>
          <cell r="E25" t="str">
            <v>КМС</v>
          </cell>
          <cell r="F25" t="str">
            <v>Омская обл.</v>
          </cell>
          <cell r="G25" t="str">
            <v>"СШОР "Академия велоспорта"</v>
          </cell>
          <cell r="H25">
            <v>1</v>
          </cell>
        </row>
        <row r="26">
          <cell r="A26">
            <v>24</v>
          </cell>
          <cell r="B26" t="str">
            <v>СУСЛОВ Александр</v>
          </cell>
          <cell r="C26">
            <v>10133949607</v>
          </cell>
          <cell r="D26">
            <v>39900</v>
          </cell>
          <cell r="E26" t="str">
            <v>1 СР</v>
          </cell>
          <cell r="F26" t="str">
            <v>Омская обл.</v>
          </cell>
          <cell r="G26" t="str">
            <v>"СШОР "Академия велоспорта"</v>
          </cell>
        </row>
        <row r="27">
          <cell r="A27">
            <v>25</v>
          </cell>
          <cell r="B27" t="str">
            <v>ПОПОВ Антон</v>
          </cell>
          <cell r="C27">
            <v>10015328509</v>
          </cell>
          <cell r="D27">
            <v>36190</v>
          </cell>
          <cell r="E27" t="str">
            <v>МС</v>
          </cell>
          <cell r="F27" t="str">
            <v>Воронежская обл.,Омская обл.</v>
          </cell>
          <cell r="G27" t="str">
            <v>ЦСКА - МБУ ДО СШОР № 8 - "СШОР "Академия велоспорта"</v>
          </cell>
          <cell r="H27">
            <v>1</v>
          </cell>
        </row>
        <row r="28">
          <cell r="A28">
            <v>26</v>
          </cell>
          <cell r="B28" t="str">
            <v>КИРЖАЙКИН Никита</v>
          </cell>
          <cell r="C28">
            <v>10010085960</v>
          </cell>
          <cell r="D28">
            <v>34246</v>
          </cell>
          <cell r="E28" t="str">
            <v>МС</v>
          </cell>
          <cell r="F28" t="str">
            <v>Респ. Крым.,Омская обл.</v>
          </cell>
          <cell r="G28" t="str">
            <v xml:space="preserve"> ГБУ РК "ЦСП СК РК"- ГБУ ДО РК "СШОР по велоспорту "Крым" - "СШОР "Академия велоспорта" </v>
          </cell>
          <cell r="H28">
            <v>1</v>
          </cell>
        </row>
        <row r="29">
          <cell r="A29">
            <v>27</v>
          </cell>
          <cell r="B29" t="str">
            <v>ЗАЛИПЯТСКИЙ Иван</v>
          </cell>
          <cell r="C29">
            <v>10077952416</v>
          </cell>
          <cell r="D29">
            <v>37631</v>
          </cell>
          <cell r="E29" t="str">
            <v>МС</v>
          </cell>
          <cell r="F29" t="str">
            <v>Омская обл., Респ. Крым</v>
          </cell>
          <cell r="G29" t="str">
            <v>"СШОР "Академия велоспорта" - ГБУ РК "ЦСП СК РК"</v>
          </cell>
          <cell r="I29">
            <v>1</v>
          </cell>
        </row>
        <row r="30">
          <cell r="A30">
            <v>28</v>
          </cell>
          <cell r="B30" t="str">
            <v>ПОЧЕРНЯЕВ Николай</v>
          </cell>
          <cell r="C30">
            <v>10095011985</v>
          </cell>
          <cell r="D30">
            <v>38515</v>
          </cell>
          <cell r="E30" t="str">
            <v>МС</v>
          </cell>
          <cell r="F30" t="str">
            <v>Респ. Крым</v>
          </cell>
          <cell r="G30" t="str">
            <v>ГБУ ДО РК "СШОР по велоспорту "Крым"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ХИЛЬКОВИЧ Денис</v>
          </cell>
          <cell r="C31">
            <v>10036049123</v>
          </cell>
          <cell r="D31">
            <v>37978</v>
          </cell>
          <cell r="E31" t="str">
            <v>КМС</v>
          </cell>
          <cell r="F31" t="str">
            <v>Респ. Крым</v>
          </cell>
          <cell r="G31" t="str">
            <v>ГБУ ДО РК "СШОР по велоспорту "Крым"</v>
          </cell>
          <cell r="H31">
            <v>1</v>
          </cell>
          <cell r="I31">
            <v>1</v>
          </cell>
        </row>
        <row r="32">
          <cell r="A32">
            <v>30</v>
          </cell>
          <cell r="B32" t="str">
            <v>БЕЛИКОВ Никита</v>
          </cell>
          <cell r="C32">
            <v>10100958893</v>
          </cell>
          <cell r="D32">
            <v>38488</v>
          </cell>
          <cell r="E32" t="str">
            <v>МС</v>
          </cell>
          <cell r="F32" t="str">
            <v>Орловская обл.</v>
          </cell>
          <cell r="G32" t="str">
            <v>БП ОУ ОО "Училище олимпийского резерва"</v>
          </cell>
          <cell r="I32">
            <v>1</v>
          </cell>
        </row>
        <row r="33">
          <cell r="A33">
            <v>31</v>
          </cell>
          <cell r="B33" t="str">
            <v>АНИСИМОВ Иван</v>
          </cell>
          <cell r="C33">
            <v>10036060742</v>
          </cell>
          <cell r="D33">
            <v>37731</v>
          </cell>
          <cell r="E33" t="str">
            <v>МС</v>
          </cell>
          <cell r="F33" t="str">
            <v>Орловская обл.</v>
          </cell>
          <cell r="G33" t="str">
            <v>БП ОУ ОО "Училище олимпийского резерва"</v>
          </cell>
          <cell r="I33">
            <v>1</v>
          </cell>
        </row>
        <row r="34">
          <cell r="A34">
            <v>32</v>
          </cell>
          <cell r="B34" t="str">
            <v>БЛОХИН Иван</v>
          </cell>
          <cell r="C34">
            <v>10054315334</v>
          </cell>
          <cell r="D34">
            <v>38106</v>
          </cell>
          <cell r="E34" t="str">
            <v>МС</v>
          </cell>
          <cell r="F34" t="str">
            <v>Орловская обл.</v>
          </cell>
          <cell r="G34" t="str">
            <v>БП ОУ ОО "Училище олимпийского резерва"</v>
          </cell>
          <cell r="I34">
            <v>1</v>
          </cell>
        </row>
        <row r="35">
          <cell r="A35">
            <v>33</v>
          </cell>
          <cell r="B35" t="str">
            <v>ЛАПТЕВ Савелий</v>
          </cell>
          <cell r="C35">
            <v>10034929579</v>
          </cell>
          <cell r="D35">
            <v>38161</v>
          </cell>
          <cell r="E35" t="str">
            <v>МС</v>
          </cell>
          <cell r="F35" t="str">
            <v>Орловская обл.</v>
          </cell>
          <cell r="G35" t="str">
            <v>БП ОУ ОО "Училище олимпийского резерва"</v>
          </cell>
          <cell r="I35">
            <v>1</v>
          </cell>
        </row>
        <row r="36">
          <cell r="A36">
            <v>34</v>
          </cell>
          <cell r="B36" t="str">
            <v>УЖЕВКО Роман</v>
          </cell>
          <cell r="C36">
            <v>10080358622</v>
          </cell>
          <cell r="D36">
            <v>38421</v>
          </cell>
          <cell r="E36" t="str">
            <v>МС</v>
          </cell>
          <cell r="F36" t="str">
            <v>Орловская обл.</v>
          </cell>
          <cell r="G36" t="str">
            <v>БП ОУ ОО "Училище олимпийского резерва"</v>
          </cell>
          <cell r="I36">
            <v>1</v>
          </cell>
        </row>
        <row r="37">
          <cell r="A37">
            <v>35</v>
          </cell>
          <cell r="B37" t="str">
            <v>АВЕРИН Валентин</v>
          </cell>
          <cell r="C37">
            <v>10083057141</v>
          </cell>
          <cell r="D37">
            <v>38534</v>
          </cell>
          <cell r="E37" t="str">
            <v>КМС</v>
          </cell>
          <cell r="F37" t="str">
            <v>Новосибирская обл.,Ульяновская обл.</v>
          </cell>
          <cell r="G37" t="str">
            <v>НУ(К)ОР,Ульяновская область</v>
          </cell>
          <cell r="I37">
            <v>1</v>
          </cell>
        </row>
        <row r="38">
          <cell r="A38">
            <v>36</v>
          </cell>
          <cell r="B38" t="str">
            <v>ТОКАРЕВ Матвей</v>
          </cell>
          <cell r="C38">
            <v>10092621745</v>
          </cell>
          <cell r="D38">
            <v>38828</v>
          </cell>
          <cell r="E38" t="str">
            <v>МС</v>
          </cell>
          <cell r="F38" t="str">
            <v>Новосибирская обл.</v>
          </cell>
          <cell r="G38" t="str">
            <v>НУ(К)ОР</v>
          </cell>
        </row>
        <row r="39">
          <cell r="A39">
            <v>37</v>
          </cell>
          <cell r="B39" t="str">
            <v>БЕДРЕТДИНОВ Фарид</v>
          </cell>
          <cell r="C39">
            <v>10112339623</v>
          </cell>
          <cell r="D39">
            <v>38707</v>
          </cell>
          <cell r="E39" t="str">
            <v>КМС</v>
          </cell>
          <cell r="F39" t="str">
            <v>Москва</v>
          </cell>
          <cell r="G39" t="str">
            <v>ГБУ ДО "МГФСО"</v>
          </cell>
          <cell r="I39">
            <v>1</v>
          </cell>
        </row>
        <row r="40">
          <cell r="A40">
            <v>38</v>
          </cell>
          <cell r="B40" t="str">
            <v>ВОДОПЬЯНОВ Александр</v>
          </cell>
          <cell r="C40">
            <v>10101780565</v>
          </cell>
          <cell r="D40">
            <v>38579</v>
          </cell>
          <cell r="E40" t="str">
            <v>КМС</v>
          </cell>
          <cell r="F40" t="str">
            <v>Москва</v>
          </cell>
          <cell r="G40" t="str">
            <v>ГБУ ДО "МГФСО"</v>
          </cell>
          <cell r="I40">
            <v>1</v>
          </cell>
        </row>
        <row r="41">
          <cell r="A41">
            <v>39</v>
          </cell>
          <cell r="B41" t="str">
            <v>ГРЕЧКИН Максим</v>
          </cell>
          <cell r="C41">
            <v>10141439926</v>
          </cell>
          <cell r="D41">
            <v>39795</v>
          </cell>
          <cell r="E41" t="str">
            <v>1 СР</v>
          </cell>
          <cell r="F41" t="str">
            <v>Новосибирская обл.</v>
          </cell>
          <cell r="G41" t="str">
            <v>МБОУ ДО СШ "Авангард"</v>
          </cell>
          <cell r="I41">
            <v>1</v>
          </cell>
        </row>
        <row r="42">
          <cell r="A42">
            <v>40</v>
          </cell>
          <cell r="B42" t="str">
            <v>ПОКРОВСКИЙ Владислав</v>
          </cell>
          <cell r="C42">
            <v>10127677242</v>
          </cell>
          <cell r="D42">
            <v>39474</v>
          </cell>
          <cell r="E42" t="str">
            <v>1 СР</v>
          </cell>
          <cell r="F42" t="str">
            <v>Новосибирская обл.</v>
          </cell>
          <cell r="G42" t="str">
            <v>МБОУ ДО СШ "Авангард"</v>
          </cell>
          <cell r="I42">
            <v>1</v>
          </cell>
        </row>
        <row r="43">
          <cell r="A43">
            <v>41</v>
          </cell>
          <cell r="B43" t="str">
            <v>ПАРГАЧЕВСКИЙ Андрей</v>
          </cell>
          <cell r="C43">
            <v>10131541781</v>
          </cell>
          <cell r="D43">
            <v>40422</v>
          </cell>
          <cell r="E43" t="str">
            <v>2 СР</v>
          </cell>
          <cell r="F43" t="str">
            <v>Новосибирская обл.</v>
          </cell>
          <cell r="G43" t="str">
            <v>МБОУ ДО СШ "Авангард"</v>
          </cell>
        </row>
        <row r="44">
          <cell r="A44">
            <v>42</v>
          </cell>
          <cell r="B44" t="str">
            <v>БЛИНОВ Сергей</v>
          </cell>
          <cell r="C44">
            <v>10150168916</v>
          </cell>
          <cell r="D44">
            <v>40078</v>
          </cell>
          <cell r="E44" t="str">
            <v>КМС</v>
          </cell>
          <cell r="F44" t="str">
            <v>Иркутская обл.</v>
          </cell>
          <cell r="G44" t="str">
            <v>МБУ ДО СШ "Юность" г.Шелехов</v>
          </cell>
          <cell r="H44">
            <v>1</v>
          </cell>
        </row>
        <row r="45">
          <cell r="A45">
            <v>43</v>
          </cell>
          <cell r="B45" t="str">
            <v>СКАЛКИН Кирилл</v>
          </cell>
          <cell r="C45">
            <v>10140309369</v>
          </cell>
          <cell r="D45">
            <v>39744</v>
          </cell>
          <cell r="E45" t="str">
            <v>КМС</v>
          </cell>
          <cell r="F45" t="str">
            <v>Иркутская обл.</v>
          </cell>
          <cell r="G45" t="str">
            <v>ОГКУ ДО СШОР "ОЛИМПИЕЦ" КЛУБ "БАЙКАЛ-ДВ",г. УСОЛЬЕ-СИБИРСКОЕ</v>
          </cell>
          <cell r="H45">
            <v>1</v>
          </cell>
        </row>
        <row r="46">
          <cell r="A46">
            <v>44</v>
          </cell>
          <cell r="B46" t="str">
            <v>БЕРТУНОВ Максим</v>
          </cell>
          <cell r="C46">
            <v>10140222473</v>
          </cell>
          <cell r="D46">
            <v>39609</v>
          </cell>
          <cell r="E46" t="str">
            <v>КМС</v>
          </cell>
          <cell r="F46" t="str">
            <v>Иркутская обл.</v>
          </cell>
          <cell r="G46" t="str">
            <v>ОГКУ ДО СШОР "ОЛИМПИЕЦ" КЛУБ "БАЙКАЛ-ДВ",г. УСОЛЬЕ-СИБИРСКОЕ</v>
          </cell>
          <cell r="H46">
            <v>1</v>
          </cell>
        </row>
        <row r="47">
          <cell r="A47">
            <v>45</v>
          </cell>
          <cell r="B47" t="str">
            <v>АХТАМОВ Кирилл</v>
          </cell>
          <cell r="C47">
            <v>10131547845</v>
          </cell>
          <cell r="D47">
            <v>39276</v>
          </cell>
          <cell r="E47" t="str">
            <v>КМС</v>
          </cell>
          <cell r="F47" t="str">
            <v>Иркутская обл.</v>
          </cell>
          <cell r="G47" t="str">
            <v>ОГКУ ДО СШОР "ОЛИМПИЕЦ" КЛУБ "БАЙКАЛ-ДВ",г. УСОЛЬЕ-СИБИРСКОЕ</v>
          </cell>
          <cell r="H47">
            <v>1</v>
          </cell>
        </row>
        <row r="48">
          <cell r="A48">
            <v>46</v>
          </cell>
          <cell r="B48" t="str">
            <v>ГОНЧАРОВ Александр</v>
          </cell>
          <cell r="C48">
            <v>10105978645</v>
          </cell>
          <cell r="D48">
            <v>39215</v>
          </cell>
          <cell r="E48" t="str">
            <v>МС</v>
          </cell>
          <cell r="F48" t="str">
            <v>Санкт-Петербург</v>
          </cell>
          <cell r="G48" t="str">
            <v>ГБОУ ШИ "Олимпийский резерв"</v>
          </cell>
        </row>
        <row r="49">
          <cell r="A49">
            <v>47</v>
          </cell>
          <cell r="B49" t="str">
            <v>ГРАМАРЧУК Трофим</v>
          </cell>
          <cell r="C49">
            <v>10116165463</v>
          </cell>
          <cell r="D49">
            <v>39120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</row>
        <row r="50">
          <cell r="A50">
            <v>48</v>
          </cell>
          <cell r="B50" t="str">
            <v>РЯБОВ Александр</v>
          </cell>
          <cell r="C50">
            <v>10105798688</v>
          </cell>
          <cell r="D50">
            <v>39205</v>
          </cell>
          <cell r="E50" t="str">
            <v>КМС</v>
          </cell>
          <cell r="F50" t="str">
            <v>Санкт-Петербург</v>
          </cell>
          <cell r="G50" t="str">
            <v>ГБОУ ШИ "Олимпийский резерв"</v>
          </cell>
        </row>
        <row r="51">
          <cell r="A51">
            <v>49</v>
          </cell>
          <cell r="B51" t="str">
            <v>ХВОРОСТОВ Богдан</v>
          </cell>
          <cell r="C51">
            <v>10106037350</v>
          </cell>
          <cell r="D51">
            <v>39137</v>
          </cell>
          <cell r="E51" t="str">
            <v>КМС</v>
          </cell>
          <cell r="F51" t="str">
            <v>Санкт-Петербург</v>
          </cell>
          <cell r="G51" t="str">
            <v>ГБОУ ШИ "Олимпийский резерв"</v>
          </cell>
        </row>
        <row r="52">
          <cell r="A52">
            <v>50</v>
          </cell>
          <cell r="B52" t="str">
            <v>ВАСИЛЬЕВ Олег</v>
          </cell>
          <cell r="C52">
            <v>10131460747</v>
          </cell>
          <cell r="D52">
            <v>39558</v>
          </cell>
          <cell r="E52" t="str">
            <v>КМС</v>
          </cell>
          <cell r="F52" t="str">
            <v>Санкт-Петербург</v>
          </cell>
          <cell r="G52" t="str">
            <v>ГБОУ ШИ "Олимпийский резерв"</v>
          </cell>
        </row>
        <row r="53">
          <cell r="A53">
            <v>51</v>
          </cell>
          <cell r="B53" t="str">
            <v>БОРТНИКОВ Георгий</v>
          </cell>
          <cell r="C53">
            <v>10100513000</v>
          </cell>
          <cell r="D53">
            <v>38944</v>
          </cell>
          <cell r="E53" t="str">
            <v>КМС</v>
          </cell>
          <cell r="F53" t="str">
            <v>Москва</v>
          </cell>
          <cell r="G53" t="str">
            <v>ГБПОУ "МССУОР №2" Москомспорта- Динамо</v>
          </cell>
        </row>
        <row r="54">
          <cell r="A54">
            <v>52</v>
          </cell>
          <cell r="B54" t="str">
            <v>АВЕРИН Алексей</v>
          </cell>
          <cell r="C54">
            <v>10113498771</v>
          </cell>
          <cell r="D54">
            <v>38795</v>
          </cell>
          <cell r="E54" t="str">
            <v>МС</v>
          </cell>
          <cell r="F54" t="str">
            <v>Москва</v>
          </cell>
          <cell r="G54" t="str">
            <v>ГБУ ДО "МГФСО"</v>
          </cell>
        </row>
        <row r="55">
          <cell r="A55">
            <v>53</v>
          </cell>
          <cell r="B55" t="str">
            <v>БОРТНИК Иван</v>
          </cell>
          <cell r="C55">
            <v>10113386213</v>
          </cell>
          <cell r="D55">
            <v>39330</v>
          </cell>
          <cell r="E55" t="str">
            <v>МС</v>
          </cell>
          <cell r="F55" t="str">
            <v>Москва</v>
          </cell>
          <cell r="G55" t="str">
            <v>ГБУ ДО "МГФСО"</v>
          </cell>
        </row>
        <row r="56">
          <cell r="A56">
            <v>54</v>
          </cell>
          <cell r="B56" t="str">
            <v>БОРТНИК Степан</v>
          </cell>
          <cell r="C56">
            <v>10129902885</v>
          </cell>
          <cell r="D56">
            <v>40113</v>
          </cell>
          <cell r="E56" t="str">
            <v>КМС</v>
          </cell>
          <cell r="F56" t="str">
            <v>Москва</v>
          </cell>
          <cell r="G56" t="str">
            <v>ГБУ ДО "МГФСО"</v>
          </cell>
        </row>
        <row r="57">
          <cell r="A57">
            <v>55</v>
          </cell>
          <cell r="B57" t="str">
            <v>ГАММЕРШМИДТ Антон</v>
          </cell>
          <cell r="C57">
            <v>10139175378</v>
          </cell>
          <cell r="D57">
            <v>39878</v>
          </cell>
          <cell r="E57" t="str">
            <v>КМС</v>
          </cell>
          <cell r="F57" t="str">
            <v>Москва</v>
          </cell>
          <cell r="G57" t="str">
            <v>ГБУ ДО "МГФСО"</v>
          </cell>
        </row>
        <row r="58">
          <cell r="A58">
            <v>56</v>
          </cell>
          <cell r="B58" t="str">
            <v>КУСКОВ Давид</v>
          </cell>
          <cell r="C58">
            <v>10113107135</v>
          </cell>
          <cell r="D58">
            <v>39483</v>
          </cell>
          <cell r="E58" t="str">
            <v>КМС</v>
          </cell>
          <cell r="F58" t="str">
            <v>Москва</v>
          </cell>
          <cell r="G58" t="str">
            <v>ГБУ ДО "МГФСО"</v>
          </cell>
          <cell r="H58">
            <v>1</v>
          </cell>
        </row>
        <row r="59">
          <cell r="A59">
            <v>57</v>
          </cell>
          <cell r="B59" t="str">
            <v>МАРТЫНОВ Александр</v>
          </cell>
          <cell r="C59">
            <v>10151609566</v>
          </cell>
          <cell r="D59">
            <v>39123</v>
          </cell>
          <cell r="E59" t="str">
            <v>КМС</v>
          </cell>
          <cell r="F59" t="str">
            <v>Москва</v>
          </cell>
          <cell r="G59" t="str">
            <v>ГБУ ДО "МГФСО"</v>
          </cell>
          <cell r="H59">
            <v>1</v>
          </cell>
        </row>
        <row r="60">
          <cell r="A60">
            <v>58</v>
          </cell>
          <cell r="B60" t="str">
            <v>ЖИВЕЧКОВ Илья</v>
          </cell>
          <cell r="C60">
            <v>10127428274</v>
          </cell>
          <cell r="D60">
            <v>39296</v>
          </cell>
          <cell r="E60" t="str">
            <v>КМС</v>
          </cell>
          <cell r="F60" t="str">
            <v>Москва</v>
          </cell>
          <cell r="G60" t="str">
            <v>ГБПОУ "МССУОР №2" Москомспорта- Динамо</v>
          </cell>
        </row>
        <row r="61">
          <cell r="A61">
            <v>59</v>
          </cell>
          <cell r="B61" t="str">
            <v>КРИСАНОВ Кирилл</v>
          </cell>
          <cell r="C61">
            <v>10115494446</v>
          </cell>
          <cell r="D61">
            <v>39359</v>
          </cell>
          <cell r="E61" t="str">
            <v>КМС</v>
          </cell>
          <cell r="F61" t="str">
            <v>Москва</v>
          </cell>
          <cell r="G61" t="str">
            <v>ГБПОУ "МССУОР №2" Москомспорта- Динамо</v>
          </cell>
        </row>
        <row r="62">
          <cell r="A62">
            <v>60</v>
          </cell>
          <cell r="B62" t="str">
            <v>ПРИДАТЧЕНКО Егор</v>
          </cell>
          <cell r="C62">
            <v>10084268530</v>
          </cell>
          <cell r="D62">
            <v>38954</v>
          </cell>
          <cell r="E62" t="str">
            <v>МС</v>
          </cell>
          <cell r="F62" t="str">
            <v>Москва</v>
          </cell>
          <cell r="G62" t="str">
            <v>ГБУ ДО "МГФСО"</v>
          </cell>
        </row>
        <row r="63">
          <cell r="A63">
            <v>61</v>
          </cell>
          <cell r="B63" t="str">
            <v>СИТДИКОВ Амир</v>
          </cell>
          <cell r="C63">
            <v>10129837817</v>
          </cell>
          <cell r="D63">
            <v>39858</v>
          </cell>
          <cell r="E63" t="str">
            <v>КМС</v>
          </cell>
          <cell r="F63" t="str">
            <v>Москва</v>
          </cell>
          <cell r="G63" t="str">
            <v>ГБУ ДО "МГФСО"</v>
          </cell>
        </row>
        <row r="64">
          <cell r="A64">
            <v>62</v>
          </cell>
          <cell r="B64" t="str">
            <v>СУЛТАНОВ Матвей</v>
          </cell>
          <cell r="C64">
            <v>10104125642</v>
          </cell>
          <cell r="D64">
            <v>39175</v>
          </cell>
          <cell r="E64" t="str">
            <v>КМС</v>
          </cell>
          <cell r="F64" t="str">
            <v>Москва</v>
          </cell>
          <cell r="G64" t="str">
            <v>ГБУ ДО "МГФСО"</v>
          </cell>
          <cell r="H64">
            <v>1</v>
          </cell>
        </row>
        <row r="65">
          <cell r="A65">
            <v>63</v>
          </cell>
          <cell r="B65" t="str">
            <v>ШУРАВИН Владислав</v>
          </cell>
          <cell r="C65">
            <v>10128097877</v>
          </cell>
          <cell r="D65">
            <v>39729</v>
          </cell>
          <cell r="E65" t="str">
            <v>2 СР</v>
          </cell>
          <cell r="F65" t="str">
            <v>Тюменская обл.</v>
          </cell>
          <cell r="G65" t="str">
            <v xml:space="preserve">МАУ ДО СШ № 2 </v>
          </cell>
          <cell r="I65">
            <v>1</v>
          </cell>
        </row>
        <row r="66">
          <cell r="A66">
            <v>64</v>
          </cell>
          <cell r="B66" t="str">
            <v>ТУРЧИН Александр</v>
          </cell>
          <cell r="C66">
            <v>10143841583</v>
          </cell>
          <cell r="D66">
            <v>40199</v>
          </cell>
          <cell r="E66" t="str">
            <v>2 СР</v>
          </cell>
          <cell r="F66" t="str">
            <v>Тюменская обл.</v>
          </cell>
          <cell r="G66" t="str">
            <v xml:space="preserve">МАУ ДО СШ № 2 </v>
          </cell>
          <cell r="I66">
            <v>1</v>
          </cell>
        </row>
        <row r="67">
          <cell r="A67">
            <v>65</v>
          </cell>
          <cell r="B67" t="str">
            <v>ШЕПЕЛИН Илья</v>
          </cell>
          <cell r="C67">
            <v>10143591912</v>
          </cell>
          <cell r="D67">
            <v>40314</v>
          </cell>
          <cell r="E67" t="str">
            <v>2 СР</v>
          </cell>
          <cell r="F67" t="str">
            <v>Тюменская обл.</v>
          </cell>
          <cell r="G67" t="str">
            <v>МАУ ДО СШ № 2</v>
          </cell>
          <cell r="I67">
            <v>1</v>
          </cell>
        </row>
        <row r="68">
          <cell r="A68">
            <v>66</v>
          </cell>
          <cell r="B68" t="str">
            <v>ШЕПЕЛИН Кирилл</v>
          </cell>
          <cell r="C68">
            <v>10143618584</v>
          </cell>
          <cell r="D68">
            <v>40314</v>
          </cell>
          <cell r="E68" t="str">
            <v>КМС</v>
          </cell>
          <cell r="F68" t="str">
            <v>Тюменская обл.</v>
          </cell>
          <cell r="G68" t="str">
            <v>МАУ ДО СШ № 2</v>
          </cell>
          <cell r="I68">
            <v>1</v>
          </cell>
        </row>
        <row r="69">
          <cell r="A69">
            <v>67</v>
          </cell>
          <cell r="B69" t="str">
            <v>СЕРГЕЕВ Никита</v>
          </cell>
          <cell r="C69">
            <v>10153942014</v>
          </cell>
          <cell r="D69">
            <v>40227</v>
          </cell>
          <cell r="E69" t="str">
            <v>2 СР</v>
          </cell>
          <cell r="F69" t="str">
            <v>Тюменская обл.</v>
          </cell>
          <cell r="G69" t="str">
            <v>МАУ ДО СШ № 2</v>
          </cell>
          <cell r="I69">
            <v>1</v>
          </cell>
        </row>
        <row r="70">
          <cell r="A70">
            <v>68</v>
          </cell>
          <cell r="B70" t="str">
            <v>ЗАХАРОВ Сергей</v>
          </cell>
          <cell r="C70">
            <v>10143841280</v>
          </cell>
          <cell r="D70">
            <v>39623</v>
          </cell>
          <cell r="E70" t="str">
            <v>1 СР</v>
          </cell>
          <cell r="F70" t="str">
            <v>Тюменская обл.</v>
          </cell>
          <cell r="G70" t="str">
            <v>МАУ ДО СШ № 2</v>
          </cell>
          <cell r="I70">
            <v>1</v>
          </cell>
        </row>
        <row r="71">
          <cell r="A71">
            <v>69</v>
          </cell>
          <cell r="B71" t="str">
            <v>СЕМЕНИХИН Максим</v>
          </cell>
          <cell r="C71">
            <v>10092179989</v>
          </cell>
          <cell r="D71">
            <v>38810</v>
          </cell>
          <cell r="E71" t="str">
            <v>КМС</v>
          </cell>
          <cell r="F71" t="str">
            <v>Липецкая обл.</v>
          </cell>
          <cell r="G71" t="str">
            <v>МБОУДО "СШ №7"г.Липецк</v>
          </cell>
          <cell r="H71">
            <v>1</v>
          </cell>
          <cell r="I71">
            <v>1</v>
          </cell>
        </row>
        <row r="72">
          <cell r="A72">
            <v>70</v>
          </cell>
          <cell r="B72" t="str">
            <v>ЗАЛИВИН Владимир</v>
          </cell>
          <cell r="C72">
            <v>10118152953</v>
          </cell>
          <cell r="D72">
            <v>39051</v>
          </cell>
          <cell r="E72" t="str">
            <v>КМС</v>
          </cell>
          <cell r="F72" t="str">
            <v>Липецкая обл.</v>
          </cell>
          <cell r="G72" t="str">
            <v>МБОУДО "СШ №7"г.Липецк</v>
          </cell>
          <cell r="H72">
            <v>1</v>
          </cell>
          <cell r="I72">
            <v>1</v>
          </cell>
        </row>
        <row r="73">
          <cell r="A73">
            <v>71</v>
          </cell>
          <cell r="B73" t="str">
            <v>ЗИМАНОВ Олег</v>
          </cell>
          <cell r="C73">
            <v>10104924678</v>
          </cell>
          <cell r="D73">
            <v>38740</v>
          </cell>
          <cell r="E73" t="str">
            <v>КМС</v>
          </cell>
          <cell r="F73" t="str">
            <v>Респ.Башкортостан</v>
          </cell>
          <cell r="G73" t="str">
            <v>ГАУ ДО СШОР по велоспорту РБ</v>
          </cell>
        </row>
        <row r="74">
          <cell r="A74">
            <v>72</v>
          </cell>
          <cell r="B74" t="str">
            <v>ПУЗЫРОВ Владимир</v>
          </cell>
          <cell r="C74">
            <v>10143619392</v>
          </cell>
          <cell r="D74">
            <v>39492</v>
          </cell>
          <cell r="E74" t="str">
            <v>2 СР</v>
          </cell>
          <cell r="F74" t="str">
            <v>Респ.Башкортостан</v>
          </cell>
          <cell r="G74" t="str">
            <v>МАУ ДО "СШОР" г.Стерлитамак РБ</v>
          </cell>
        </row>
        <row r="75">
          <cell r="A75">
            <v>73</v>
          </cell>
          <cell r="B75" t="str">
            <v>СПИРИДОНОВ Денис</v>
          </cell>
          <cell r="C75">
            <v>10151623613</v>
          </cell>
          <cell r="D75">
            <v>39475</v>
          </cell>
          <cell r="E75" t="str">
            <v>1 СР</v>
          </cell>
          <cell r="F75" t="str">
            <v>Респ.Башкортостан</v>
          </cell>
          <cell r="G75" t="str">
            <v>МАУ ДО ДЮСШ с.Кушнаренково РБ</v>
          </cell>
        </row>
        <row r="76">
          <cell r="A76">
            <v>74</v>
          </cell>
          <cell r="B76" t="str">
            <v>СОБОЛЕВ Семен</v>
          </cell>
          <cell r="C76">
            <v>10143590191</v>
          </cell>
          <cell r="D76">
            <v>39484</v>
          </cell>
          <cell r="E76" t="str">
            <v>2 СР</v>
          </cell>
          <cell r="F76" t="str">
            <v>Респ.Башкортостан</v>
          </cell>
          <cell r="G76" t="str">
            <v>МАУ ДО СШОР №1 МР Ишимбайский район РБ</v>
          </cell>
        </row>
        <row r="77">
          <cell r="A77">
            <v>75</v>
          </cell>
          <cell r="B77" t="str">
            <v>ГАЗИЗОВ Руслан</v>
          </cell>
          <cell r="C77">
            <v>10143464600</v>
          </cell>
          <cell r="D77">
            <v>40103</v>
          </cell>
          <cell r="E77" t="str">
            <v>КМС</v>
          </cell>
          <cell r="F77" t="str">
            <v>Респ.Башкортостан</v>
          </cell>
          <cell r="G77" t="str">
            <v>МАУ ДО СШОР №1 МР Ишимбайский район РБ</v>
          </cell>
        </row>
        <row r="78">
          <cell r="A78">
            <v>76</v>
          </cell>
          <cell r="B78" t="str">
            <v>СТАЦЕНКО Станислав</v>
          </cell>
          <cell r="C78">
            <v>10133902824</v>
          </cell>
          <cell r="D78">
            <v>39097</v>
          </cell>
          <cell r="E78" t="str">
            <v>КМС</v>
          </cell>
          <cell r="F78" t="str">
            <v>Респ.Башкортостан</v>
          </cell>
          <cell r="G78" t="str">
            <v>ГАУ ДО СШОР по велоспорту РБ</v>
          </cell>
        </row>
        <row r="79">
          <cell r="A79">
            <v>77</v>
          </cell>
          <cell r="B79" t="str">
            <v>ШОЛОХОВ Илья</v>
          </cell>
          <cell r="C79">
            <v>10153550576</v>
          </cell>
          <cell r="D79">
            <v>40284</v>
          </cell>
          <cell r="E79" t="str">
            <v>2 СР</v>
          </cell>
          <cell r="F79" t="str">
            <v>Респ.Башкортостан</v>
          </cell>
          <cell r="G79" t="str">
            <v>ГАУ ДО СШОР по велоспорту РБ</v>
          </cell>
        </row>
        <row r="80">
          <cell r="A80">
            <v>78</v>
          </cell>
          <cell r="B80" t="str">
            <v>ХАЛАИМОВА Ирина</v>
          </cell>
          <cell r="C80">
            <v>10140697672</v>
          </cell>
          <cell r="D80">
            <v>40036</v>
          </cell>
          <cell r="E80" t="str">
            <v>КМС</v>
          </cell>
          <cell r="F80" t="str">
            <v>Иркутская обл.</v>
          </cell>
          <cell r="G80" t="str">
            <v>ОГКУ ДО СШОР "ОЛИМПИЕЦ" КЛУБ "БАЙКАЛ-ДВ",г. УСОЛЬЕ-СИБИРСКОЕ</v>
          </cell>
        </row>
        <row r="81">
          <cell r="A81">
            <v>79</v>
          </cell>
          <cell r="B81" t="str">
            <v>МИНАШКИНА Тамила</v>
          </cell>
          <cell r="C81">
            <v>10129964624</v>
          </cell>
          <cell r="D81">
            <v>39591</v>
          </cell>
          <cell r="E81" t="str">
            <v>КМС</v>
          </cell>
          <cell r="F81" t="str">
            <v>Саратовская обл.</v>
          </cell>
          <cell r="G81" t="str">
            <v>ГБПОУ СОУОР</v>
          </cell>
        </row>
        <row r="82">
          <cell r="A82">
            <v>80</v>
          </cell>
          <cell r="B82" t="str">
            <v>ВАЛЬКОВСКАЯ Татьяна</v>
          </cell>
          <cell r="C82">
            <v>10036076607</v>
          </cell>
          <cell r="D82">
            <v>37625</v>
          </cell>
          <cell r="E82" t="str">
            <v>МС</v>
          </cell>
          <cell r="F82" t="str">
            <v>Омская обл.,Новосибирская обл.</v>
          </cell>
          <cell r="G82" t="str">
            <v>"СШОР "Академия велоспорта"- Новосибирская обл.Н(К)УОР</v>
          </cell>
          <cell r="H82">
            <v>1</v>
          </cell>
        </row>
        <row r="83">
          <cell r="A83">
            <v>81</v>
          </cell>
          <cell r="B83" t="str">
            <v>ИВАНЦОВА Мария</v>
          </cell>
          <cell r="C83">
            <v>10036059328</v>
          </cell>
          <cell r="D83">
            <v>37004</v>
          </cell>
          <cell r="E83" t="str">
            <v>МС</v>
          </cell>
          <cell r="F83" t="str">
            <v>Омская обл.,Новосибирская обл.</v>
          </cell>
          <cell r="G83" t="str">
            <v>"СШОР "Академия велоспорта"- Новосибирская обл.Н(К)УОР</v>
          </cell>
          <cell r="H83">
            <v>1</v>
          </cell>
        </row>
        <row r="84">
          <cell r="A84">
            <v>82</v>
          </cell>
          <cell r="B84" t="str">
            <v>СТЕПАНОВА Дарья</v>
          </cell>
          <cell r="C84">
            <v>10009692001</v>
          </cell>
          <cell r="D84">
            <v>35536</v>
          </cell>
          <cell r="E84" t="str">
            <v>МС</v>
          </cell>
          <cell r="F84" t="str">
            <v>Омская обл.,Новосибирская обл.</v>
          </cell>
          <cell r="G84" t="str">
            <v>"СШОР "Академия велоспорта"- Новосибирская обл.Н(К)УОР</v>
          </cell>
        </row>
        <row r="85">
          <cell r="A85">
            <v>83</v>
          </cell>
          <cell r="B85" t="str">
            <v>ГЕРГЕЛЬ Анастасия</v>
          </cell>
          <cell r="C85">
            <v>10083185766</v>
          </cell>
          <cell r="D85">
            <v>38682</v>
          </cell>
          <cell r="E85" t="str">
            <v>КМС</v>
          </cell>
          <cell r="F85" t="str">
            <v>Омская обл.,Новосибирская обл.</v>
          </cell>
          <cell r="G85" t="str">
            <v>ФГБУ СГУОР-"СШОР "Академия велоспорта"-МБУ СШ ТЭИС Новосибирская обл.</v>
          </cell>
          <cell r="H85">
            <v>1</v>
          </cell>
        </row>
        <row r="86">
          <cell r="A86">
            <v>84</v>
          </cell>
          <cell r="B86" t="str">
            <v>МАНАННИКОВА Анастасия</v>
          </cell>
          <cell r="C86">
            <v>10084468994</v>
          </cell>
          <cell r="D86">
            <v>37914</v>
          </cell>
          <cell r="E86" t="str">
            <v>МС</v>
          </cell>
          <cell r="F86" t="str">
            <v>Омская обл.</v>
          </cell>
          <cell r="G86" t="str">
            <v>"СШОР "Академия велоспорта"</v>
          </cell>
          <cell r="H86">
            <v>1</v>
          </cell>
        </row>
        <row r="87">
          <cell r="A87">
            <v>85</v>
          </cell>
          <cell r="B87" t="str">
            <v>ШВАРЕВА Варвара</v>
          </cell>
          <cell r="C87">
            <v>10079773790</v>
          </cell>
          <cell r="D87">
            <v>38272</v>
          </cell>
          <cell r="E87" t="str">
            <v>КМС</v>
          </cell>
          <cell r="F87" t="str">
            <v>Омская обл.</v>
          </cell>
          <cell r="G87" t="str">
            <v>ФГБУ СГУОР-"СШОР "Академия велоспорта"</v>
          </cell>
          <cell r="H87">
            <v>1</v>
          </cell>
        </row>
        <row r="88">
          <cell r="A88">
            <v>86</v>
          </cell>
          <cell r="B88" t="str">
            <v>ЦИЛИНКЕВИЧ Полина</v>
          </cell>
          <cell r="C88">
            <v>10113107943</v>
          </cell>
          <cell r="D88">
            <v>39744</v>
          </cell>
          <cell r="E88" t="str">
            <v>КМС</v>
          </cell>
          <cell r="F88" t="str">
            <v>Омская обл.</v>
          </cell>
          <cell r="G88" t="str">
            <v>ФГБУ СГУОР-"СШОР "Академия велоспорта"</v>
          </cell>
          <cell r="H88">
            <v>1</v>
          </cell>
        </row>
        <row r="89">
          <cell r="A89">
            <v>87</v>
          </cell>
          <cell r="B89" t="str">
            <v>САВИЦКАЯ Анастасия</v>
          </cell>
          <cell r="C89">
            <v>10104579724</v>
          </cell>
          <cell r="D89">
            <v>38972</v>
          </cell>
          <cell r="E89" t="str">
            <v>КМС</v>
          </cell>
          <cell r="F89" t="str">
            <v>Омская обл.,Новосибирская обл.</v>
          </cell>
          <cell r="G89" t="str">
            <v>ФГБУ СГУОР-"СШОР "Академия велоспорта"-МБУ СШ ТЭИС Новосибирская обл.</v>
          </cell>
          <cell r="H89">
            <v>1</v>
          </cell>
        </row>
        <row r="90">
          <cell r="A90">
            <v>88</v>
          </cell>
          <cell r="B90" t="str">
            <v>МЕДВЕДЕВА Кристина</v>
          </cell>
          <cell r="C90">
            <v>10104417854</v>
          </cell>
          <cell r="D90">
            <v>39083</v>
          </cell>
          <cell r="E90" t="str">
            <v>КМС</v>
          </cell>
          <cell r="F90" t="str">
            <v>Омская обл.</v>
          </cell>
          <cell r="G90" t="str">
            <v>"СШОР "Академия велоспорта"</v>
          </cell>
          <cell r="H90">
            <v>1</v>
          </cell>
        </row>
        <row r="91">
          <cell r="A91">
            <v>89</v>
          </cell>
          <cell r="B91" t="str">
            <v>КЛОЧКО София</v>
          </cell>
          <cell r="C91">
            <v>10120568960</v>
          </cell>
          <cell r="D91">
            <v>39760</v>
          </cell>
          <cell r="E91" t="str">
            <v>КМС</v>
          </cell>
          <cell r="F91" t="str">
            <v>Омская обл.</v>
          </cell>
          <cell r="G91" t="str">
            <v>"СШОР "Академия велоспорта"</v>
          </cell>
          <cell r="H91">
            <v>1</v>
          </cell>
        </row>
        <row r="92">
          <cell r="A92">
            <v>90</v>
          </cell>
          <cell r="B92" t="str">
            <v xml:space="preserve">МАЛЕРВЕЙН Любовь </v>
          </cell>
          <cell r="C92">
            <v>10036085600</v>
          </cell>
          <cell r="D92">
            <v>37543</v>
          </cell>
          <cell r="E92" t="str">
            <v>МС</v>
          </cell>
          <cell r="F92" t="str">
            <v>Новосибирская обл.</v>
          </cell>
          <cell r="G92" t="str">
            <v>НЦВСМ</v>
          </cell>
          <cell r="H92">
            <v>1</v>
          </cell>
        </row>
        <row r="93">
          <cell r="A93">
            <v>91</v>
          </cell>
          <cell r="B93" t="str">
            <v>ЛУЧНИКОВА Алина</v>
          </cell>
          <cell r="C93">
            <v>10131403658</v>
          </cell>
          <cell r="D93">
            <v>39065</v>
          </cell>
          <cell r="E93" t="str">
            <v>КМС</v>
          </cell>
          <cell r="F93" t="str">
            <v>Новосибирская обл.</v>
          </cell>
          <cell r="G93" t="str">
            <v>МБУДО "СШ ТЭИС"-ГПОУ "Кузбасское УОР"</v>
          </cell>
          <cell r="H93">
            <v>1</v>
          </cell>
        </row>
        <row r="94">
          <cell r="A94">
            <v>92</v>
          </cell>
          <cell r="B94" t="str">
            <v>ГОНЧАРОВА Александра</v>
          </cell>
          <cell r="C94">
            <v>10006462709</v>
          </cell>
          <cell r="D94">
            <v>33903</v>
          </cell>
          <cell r="E94" t="str">
            <v>МСМК</v>
          </cell>
          <cell r="F94" t="str">
            <v>Самарская обл.</v>
          </cell>
          <cell r="G94" t="str">
            <v>ГАУ ДО СО СШОР №7</v>
          </cell>
          <cell r="H94">
            <v>1</v>
          </cell>
        </row>
        <row r="95">
          <cell r="A95">
            <v>93</v>
          </cell>
          <cell r="B95" t="str">
            <v>КРАЮШНИКОВА Дарья</v>
          </cell>
          <cell r="C95">
            <v>10055578960</v>
          </cell>
          <cell r="D95">
            <v>38064</v>
          </cell>
          <cell r="E95" t="str">
            <v>КМС</v>
          </cell>
          <cell r="F95" t="str">
            <v>Свердловская обл.</v>
          </cell>
          <cell r="G95" t="str">
            <v>ГАУ ДО СО СШОР по велоспорту "Велогор"</v>
          </cell>
          <cell r="H95">
            <v>1</v>
          </cell>
        </row>
        <row r="96">
          <cell r="A96">
            <v>94</v>
          </cell>
          <cell r="B96" t="str">
            <v>СКЛЯРОВА Елизавета</v>
          </cell>
          <cell r="C96">
            <v>10104305393</v>
          </cell>
          <cell r="D96">
            <v>38587</v>
          </cell>
          <cell r="E96" t="str">
            <v>МС</v>
          </cell>
          <cell r="F96" t="str">
            <v>Кызылординская область РК</v>
          </cell>
          <cell r="G96" t="str">
            <v>ПСКПВВС</v>
          </cell>
          <cell r="H96">
            <v>1</v>
          </cell>
        </row>
        <row r="97">
          <cell r="A97">
            <v>95</v>
          </cell>
          <cell r="B97" t="str">
            <v>МУЧКАЕВА Людмила</v>
          </cell>
          <cell r="C97">
            <v>10088344146</v>
          </cell>
          <cell r="D97">
            <v>38624</v>
          </cell>
          <cell r="E97" t="str">
            <v>МС</v>
          </cell>
          <cell r="F97" t="str">
            <v>Санкт-Петербург</v>
          </cell>
          <cell r="G97" t="str">
            <v>ГБУ ДО СШОР Петродворцового района СПБ</v>
          </cell>
        </row>
        <row r="98">
          <cell r="A98">
            <v>96</v>
          </cell>
          <cell r="B98" t="str">
            <v>ФАТЕЕВА Александра</v>
          </cell>
          <cell r="C98">
            <v>10116168291</v>
          </cell>
          <cell r="D98">
            <v>38788</v>
          </cell>
          <cell r="E98" t="str">
            <v>КМС</v>
          </cell>
          <cell r="F98" t="str">
            <v>Омская обл.</v>
          </cell>
          <cell r="G98" t="str">
            <v>ФГБУ СГУОР-"СШОР "Академия велоспорта"</v>
          </cell>
          <cell r="H98">
            <v>1</v>
          </cell>
        </row>
        <row r="99">
          <cell r="A99">
            <v>97</v>
          </cell>
          <cell r="B99" t="str">
            <v>ЕЛЬЦОВА Мира</v>
          </cell>
          <cell r="C99">
            <v>10115640855</v>
          </cell>
          <cell r="D99">
            <v>39374</v>
          </cell>
          <cell r="E99" t="str">
            <v>КМС</v>
          </cell>
          <cell r="F99" t="str">
            <v>Омская обл.,Хакасия</v>
          </cell>
          <cell r="G99" t="str">
            <v>ФГБУ СГУОР-"СШОР "Академия велоспорта"-Хакасия</v>
          </cell>
          <cell r="H99">
            <v>1</v>
          </cell>
        </row>
        <row r="100">
          <cell r="A100">
            <v>98</v>
          </cell>
          <cell r="B100" t="str">
            <v>ЧЕТКИНА Виталия</v>
          </cell>
          <cell r="C100">
            <v>10127392609</v>
          </cell>
          <cell r="D100">
            <v>39593</v>
          </cell>
          <cell r="E100" t="str">
            <v>КМС</v>
          </cell>
          <cell r="F100" t="str">
            <v>Омская обл.</v>
          </cell>
          <cell r="G100" t="str">
            <v>"СШОР "Академия велоспорта"</v>
          </cell>
          <cell r="H100">
            <v>1</v>
          </cell>
        </row>
        <row r="101">
          <cell r="A101">
            <v>99</v>
          </cell>
          <cell r="B101" t="str">
            <v>СТЕПАНОВА Злата</v>
          </cell>
          <cell r="C101">
            <v>10133870084</v>
          </cell>
          <cell r="D101">
            <v>40430</v>
          </cell>
          <cell r="E101" t="str">
            <v>1 СР</v>
          </cell>
          <cell r="F101" t="str">
            <v>Омская обл.</v>
          </cell>
          <cell r="G101" t="str">
            <v>"СШОР "Академия велоспорта"</v>
          </cell>
        </row>
        <row r="102">
          <cell r="A102">
            <v>100</v>
          </cell>
          <cell r="B102" t="str">
            <v>ПЕРЕПЕЧИНА Евгения</v>
          </cell>
          <cell r="C102">
            <v>10133869175</v>
          </cell>
          <cell r="D102">
            <v>40396</v>
          </cell>
          <cell r="E102" t="str">
            <v>1 СР</v>
          </cell>
          <cell r="F102" t="str">
            <v>Омская обл.</v>
          </cell>
          <cell r="G102" t="str">
            <v>"СШОР "Академия велоспорта"</v>
          </cell>
        </row>
        <row r="103">
          <cell r="A103">
            <v>101</v>
          </cell>
          <cell r="B103" t="str">
            <v>САЙГАНОВА Мария</v>
          </cell>
          <cell r="C103">
            <v>10120340810</v>
          </cell>
          <cell r="D103">
            <v>39136</v>
          </cell>
          <cell r="E103" t="str">
            <v>КМС</v>
          </cell>
          <cell r="F103" t="str">
            <v>Омская обл.</v>
          </cell>
          <cell r="G103" t="str">
            <v>"СШОР "Академия велоспорта"</v>
          </cell>
          <cell r="H103">
            <v>1</v>
          </cell>
        </row>
        <row r="104">
          <cell r="A104">
            <v>102</v>
          </cell>
          <cell r="B104" t="str">
            <v>ВОРОНЧЕНКО Варвара</v>
          </cell>
          <cell r="C104">
            <v>10118768804</v>
          </cell>
          <cell r="D104">
            <v>39762</v>
          </cell>
          <cell r="E104" t="str">
            <v>1 СР</v>
          </cell>
          <cell r="F104" t="str">
            <v>Омская обл.</v>
          </cell>
          <cell r="G104" t="str">
            <v>"СШОР "Академия велоспорта"</v>
          </cell>
        </row>
        <row r="105">
          <cell r="A105">
            <v>103</v>
          </cell>
          <cell r="B105" t="str">
            <v>ЛИПАТНИКОВА Яна</v>
          </cell>
          <cell r="C105">
            <v>10143131665</v>
          </cell>
          <cell r="D105">
            <v>40346</v>
          </cell>
          <cell r="E105" t="str">
            <v>КМС</v>
          </cell>
          <cell r="F105" t="str">
            <v>Новосибирская обл.</v>
          </cell>
          <cell r="G105" t="str">
            <v>МБУДО "СШ ТЭИС"</v>
          </cell>
        </row>
        <row r="106">
          <cell r="A106">
            <v>104</v>
          </cell>
          <cell r="B106" t="str">
            <v>РУДЕНКО Маргарита</v>
          </cell>
          <cell r="C106">
            <v>10143130554</v>
          </cell>
          <cell r="D106">
            <v>40394</v>
          </cell>
          <cell r="E106" t="str">
            <v>КМС</v>
          </cell>
          <cell r="F106" t="str">
            <v>Новосибирская обл.</v>
          </cell>
          <cell r="G106" t="str">
            <v>МБУДО "СШ ТЭИС"</v>
          </cell>
        </row>
        <row r="107">
          <cell r="A107">
            <v>105</v>
          </cell>
          <cell r="B107" t="str">
            <v>СЕРГЕЕВА София</v>
          </cell>
          <cell r="C107">
            <v>10146046315</v>
          </cell>
          <cell r="D107">
            <v>40493</v>
          </cell>
          <cell r="E107" t="str">
            <v>1 СР</v>
          </cell>
          <cell r="F107" t="str">
            <v>Новосибирская обл.</v>
          </cell>
          <cell r="G107" t="str">
            <v>МБУДО "СШ ТЭИС"</v>
          </cell>
        </row>
        <row r="108">
          <cell r="A108">
            <v>106</v>
          </cell>
          <cell r="B108" t="str">
            <v>АЛЕКСЕЕВА Ангелина</v>
          </cell>
          <cell r="C108">
            <v>10090420754</v>
          </cell>
          <cell r="D108">
            <v>38805</v>
          </cell>
          <cell r="E108" t="str">
            <v>КМС</v>
          </cell>
          <cell r="F108" t="str">
            <v>Свердловская обл.</v>
          </cell>
          <cell r="G108" t="str">
            <v>ГАУ ДО СО СШОР по велоспорту "Велогор"</v>
          </cell>
          <cell r="H108">
            <v>1</v>
          </cell>
        </row>
        <row r="109">
          <cell r="A109">
            <v>107</v>
          </cell>
          <cell r="B109" t="str">
            <v>ОБРЕЗКОВА Анна</v>
          </cell>
          <cell r="C109">
            <v>10090423279</v>
          </cell>
          <cell r="D109">
            <v>38807</v>
          </cell>
          <cell r="E109" t="str">
            <v>КМС</v>
          </cell>
          <cell r="F109" t="str">
            <v>Свердловская обл.</v>
          </cell>
          <cell r="G109" t="str">
            <v>ГАУ ДО СО СШОР по велоспорту "Велогор"</v>
          </cell>
          <cell r="H109">
            <v>1</v>
          </cell>
        </row>
        <row r="110">
          <cell r="A110">
            <v>108</v>
          </cell>
          <cell r="B110" t="str">
            <v>ФЕТИСОВА Татьяна</v>
          </cell>
          <cell r="C110">
            <v>10114923863</v>
          </cell>
          <cell r="D110">
            <v>39606</v>
          </cell>
          <cell r="E110" t="str">
            <v>КМС</v>
          </cell>
          <cell r="F110" t="str">
            <v>Свердловская обл.</v>
          </cell>
          <cell r="G110" t="str">
            <v>ГАУ ДО СО СШОР по велоспорту "Велогор"</v>
          </cell>
          <cell r="H110">
            <v>1</v>
          </cell>
        </row>
        <row r="111">
          <cell r="A111">
            <v>109</v>
          </cell>
          <cell r="B111" t="str">
            <v>КАРПОВА Ксения</v>
          </cell>
          <cell r="C111">
            <v>10104582350</v>
          </cell>
          <cell r="D111">
            <v>39232</v>
          </cell>
          <cell r="E111" t="str">
            <v>КМС</v>
          </cell>
          <cell r="F111" t="str">
            <v>Свердловская обл.</v>
          </cell>
          <cell r="G111" t="str">
            <v>ГАУ ДО СО СШОР по велоспорту "Велогор"</v>
          </cell>
        </row>
        <row r="112">
          <cell r="A112">
            <v>110</v>
          </cell>
          <cell r="B112" t="str">
            <v xml:space="preserve">СОРОКОЛАТОВА Софья </v>
          </cell>
          <cell r="C112">
            <v>10096881863</v>
          </cell>
          <cell r="D112">
            <v>38931</v>
          </cell>
          <cell r="E112" t="str">
            <v>МС</v>
          </cell>
          <cell r="F112" t="str">
            <v>Респ. Крым.,Иркутская обл.</v>
          </cell>
          <cell r="G112" t="str">
            <v xml:space="preserve"> ГБУ РК "ЦСП СК РК"- ГБУ ДО РК "СШОР по велоспорту "Крым"-Иркутская обл.</v>
          </cell>
          <cell r="H112">
            <v>1</v>
          </cell>
        </row>
        <row r="113">
          <cell r="A113">
            <v>111</v>
          </cell>
          <cell r="B113" t="str">
            <v>ЖУРАВЛЕВА Екатерина</v>
          </cell>
          <cell r="C113">
            <v>10111016480</v>
          </cell>
          <cell r="D113">
            <v>38870</v>
          </cell>
          <cell r="E113" t="str">
            <v>КМС</v>
          </cell>
          <cell r="F113" t="str">
            <v>Санкт-Петербург</v>
          </cell>
          <cell r="G113" t="str">
            <v>ГБУ ДО СШОР Петродворцового района СПБ</v>
          </cell>
        </row>
        <row r="114">
          <cell r="A114">
            <v>112</v>
          </cell>
          <cell r="B114" t="str">
            <v>ТАДЖИЕВА Алина</v>
          </cell>
          <cell r="C114">
            <v>10123783704</v>
          </cell>
          <cell r="D114">
            <v>39323</v>
          </cell>
          <cell r="E114" t="str">
            <v>МС</v>
          </cell>
          <cell r="F114" t="str">
            <v>Санкт-Петербург</v>
          </cell>
          <cell r="G114" t="str">
            <v>ГБОУ ШИ "Олимпийский резерв"</v>
          </cell>
        </row>
        <row r="115">
          <cell r="A115">
            <v>113</v>
          </cell>
          <cell r="B115" t="str">
            <v>ГОНЧАРОВА Варвара</v>
          </cell>
          <cell r="C115">
            <v>10140572683</v>
          </cell>
          <cell r="D115">
            <v>39626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</row>
        <row r="116">
          <cell r="A116">
            <v>114</v>
          </cell>
          <cell r="B116" t="str">
            <v>ШИПИЛОВА Дарья</v>
          </cell>
          <cell r="C116">
            <v>10137550125</v>
          </cell>
          <cell r="D116">
            <v>39501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</row>
        <row r="117">
          <cell r="A117">
            <v>115</v>
          </cell>
          <cell r="B117" t="str">
            <v>КОРЧЕБНАЯ Ольга</v>
          </cell>
          <cell r="C117">
            <v>10117276418</v>
          </cell>
          <cell r="D117">
            <v>39475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</row>
        <row r="118">
          <cell r="A118">
            <v>116</v>
          </cell>
          <cell r="B118" t="str">
            <v>ГАЛКИНА Кристина</v>
          </cell>
          <cell r="C118">
            <v>10137450192</v>
          </cell>
          <cell r="D118">
            <v>39453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</row>
        <row r="119">
          <cell r="A119">
            <v>117</v>
          </cell>
          <cell r="B119" t="str">
            <v>САМСОНОВА Анастасия</v>
          </cell>
          <cell r="C119">
            <v>10079777026</v>
          </cell>
          <cell r="D119">
            <v>38050</v>
          </cell>
          <cell r="E119" t="str">
            <v>МС</v>
          </cell>
          <cell r="F119" t="str">
            <v>Санкт-Петербург</v>
          </cell>
          <cell r="G119" t="str">
            <v>ГБУ ДО СШОР Петродворцового района СПБ</v>
          </cell>
        </row>
        <row r="120">
          <cell r="A120">
            <v>118</v>
          </cell>
          <cell r="B120" t="str">
            <v>БОГДАНОВА Алена</v>
          </cell>
          <cell r="C120">
            <v>10093069258</v>
          </cell>
          <cell r="D120">
            <v>38836</v>
          </cell>
          <cell r="E120" t="str">
            <v>МС</v>
          </cell>
          <cell r="F120" t="str">
            <v>Санкт-Петербург</v>
          </cell>
          <cell r="G120" t="str">
            <v>ГБУ ДО СШОР Петродворцового района СПБ</v>
          </cell>
        </row>
        <row r="121">
          <cell r="A121">
            <v>119</v>
          </cell>
          <cell r="B121" t="str">
            <v>ТОЛСТИКОВА Екатерина</v>
          </cell>
          <cell r="C121">
            <v>10120565122</v>
          </cell>
          <cell r="D121">
            <v>38778</v>
          </cell>
          <cell r="E121" t="str">
            <v>КМС</v>
          </cell>
          <cell r="F121" t="str">
            <v>Москва</v>
          </cell>
          <cell r="G121" t="str">
            <v>ГБУ ДО "МГФСО"</v>
          </cell>
          <cell r="H121">
            <v>1</v>
          </cell>
        </row>
        <row r="122">
          <cell r="A122">
            <v>120</v>
          </cell>
          <cell r="B122" t="str">
            <v>АЛЯКРИНСКАЯ София</v>
          </cell>
          <cell r="C122">
            <v>10130128817</v>
          </cell>
          <cell r="D122">
            <v>40101</v>
          </cell>
          <cell r="E122" t="str">
            <v>КМС</v>
          </cell>
          <cell r="F122" t="str">
            <v>Москва</v>
          </cell>
          <cell r="G122" t="str">
            <v>ГБУ ДО "МГФСО"</v>
          </cell>
        </row>
        <row r="123">
          <cell r="A123">
            <v>121</v>
          </cell>
          <cell r="B123" t="str">
            <v>АНДРЮШИНА Маргарита</v>
          </cell>
          <cell r="C123">
            <v>10145085611</v>
          </cell>
          <cell r="D123">
            <v>40472</v>
          </cell>
          <cell r="E123" t="str">
            <v>1 СР</v>
          </cell>
          <cell r="F123" t="str">
            <v>Москва</v>
          </cell>
          <cell r="G123" t="str">
            <v>ГБУ ДО "МГФСО"</v>
          </cell>
        </row>
        <row r="124">
          <cell r="A124">
            <v>122</v>
          </cell>
          <cell r="B124" t="str">
            <v>БАЖЕНОВА Кристина</v>
          </cell>
          <cell r="C124">
            <v>10116260544</v>
          </cell>
          <cell r="D124">
            <v>39526</v>
          </cell>
          <cell r="E124" t="str">
            <v>КМС</v>
          </cell>
          <cell r="F124" t="str">
            <v>Москва</v>
          </cell>
          <cell r="G124" t="str">
            <v>ГБУ ДО "МГФСО"</v>
          </cell>
          <cell r="H124">
            <v>1</v>
          </cell>
        </row>
        <row r="125">
          <cell r="A125">
            <v>123</v>
          </cell>
          <cell r="B125" t="str">
            <v>БОСАРГИНА Дарья</v>
          </cell>
          <cell r="C125">
            <v>10130164280</v>
          </cell>
          <cell r="D125">
            <v>39492</v>
          </cell>
          <cell r="E125" t="str">
            <v>КМС</v>
          </cell>
          <cell r="F125" t="str">
            <v>Москва</v>
          </cell>
          <cell r="G125" t="str">
            <v>ГБУ ДО "МГФСО"</v>
          </cell>
          <cell r="H125">
            <v>1</v>
          </cell>
        </row>
        <row r="126">
          <cell r="A126">
            <v>124</v>
          </cell>
          <cell r="B126" t="str">
            <v>СМИРНОВА Анна</v>
          </cell>
          <cell r="C126">
            <v>10083844154</v>
          </cell>
          <cell r="D126">
            <v>39353</v>
          </cell>
          <cell r="E126" t="str">
            <v>КМС</v>
          </cell>
          <cell r="F126" t="str">
            <v>Москва</v>
          </cell>
          <cell r="G126" t="str">
            <v>ГБУ ДО "Московская академия велосипедного спорта"</v>
          </cell>
          <cell r="H126">
            <v>1</v>
          </cell>
        </row>
        <row r="127">
          <cell r="A127">
            <v>125</v>
          </cell>
          <cell r="B127" t="str">
            <v>ИГНАТЬЕВА Анастасия</v>
          </cell>
          <cell r="C127">
            <v>10145133202</v>
          </cell>
          <cell r="D127">
            <v>40264</v>
          </cell>
          <cell r="E127" t="str">
            <v>1 СР</v>
          </cell>
          <cell r="F127" t="str">
            <v>Москва</v>
          </cell>
          <cell r="G127" t="str">
            <v>ГБУ ДО "МГФСО"</v>
          </cell>
        </row>
        <row r="128">
          <cell r="A128">
            <v>126</v>
          </cell>
          <cell r="B128" t="str">
            <v>ЛЕПЕХА Диана</v>
          </cell>
          <cell r="C128">
            <v>10145987711</v>
          </cell>
          <cell r="D128">
            <v>40417</v>
          </cell>
          <cell r="E128" t="str">
            <v>1 СР</v>
          </cell>
          <cell r="F128" t="str">
            <v>Москва</v>
          </cell>
          <cell r="G128" t="str">
            <v>ГБУ ДО "МГФСО"</v>
          </cell>
        </row>
        <row r="129">
          <cell r="A129">
            <v>127</v>
          </cell>
          <cell r="B129" t="str">
            <v>САМОДЕЕНКО Дарья</v>
          </cell>
          <cell r="C129">
            <v>10132637275</v>
          </cell>
          <cell r="D129">
            <v>40070</v>
          </cell>
          <cell r="E129" t="str">
            <v>КМС</v>
          </cell>
          <cell r="F129" t="str">
            <v>Иркутская обл.</v>
          </cell>
          <cell r="G129" t="str">
            <v>ОГКУ ДО СШОР "ОЛИМПИЕЦ" КЛУБ "БАЙКАЛ-ДВ",г. УСОЛЬЕ-СИБИРСКОЕ</v>
          </cell>
          <cell r="H129">
            <v>1</v>
          </cell>
        </row>
        <row r="130">
          <cell r="A130">
            <v>128</v>
          </cell>
          <cell r="B130" t="str">
            <v>АЛЕКСЕЕНКО Сабрина</v>
          </cell>
          <cell r="C130">
            <v>10117776774</v>
          </cell>
          <cell r="D130">
            <v>39255</v>
          </cell>
          <cell r="E130" t="str">
            <v>МС</v>
          </cell>
          <cell r="F130" t="str">
            <v>Иркутская обл.</v>
          </cell>
          <cell r="G130" t="str">
            <v>ОГКУ ДО СШОР "ОЛИМПИЕЦ" КЛУБ "БАЙКАЛ-ДВ",г. УСОЛЬЕ-СИБИРСКОЕ</v>
          </cell>
          <cell r="H130">
            <v>1</v>
          </cell>
        </row>
        <row r="131">
          <cell r="A131">
            <v>129</v>
          </cell>
          <cell r="B131" t="str">
            <v>ШИШКИНА Виктория</v>
          </cell>
          <cell r="C131">
            <v>10119123155</v>
          </cell>
          <cell r="D131">
            <v>39607</v>
          </cell>
          <cell r="E131" t="str">
            <v>КМС</v>
          </cell>
          <cell r="F131" t="str">
            <v>Иркутская обл.</v>
          </cell>
          <cell r="G131" t="str">
            <v>ОГКУ ДО СШОР "ОЛИМПИЕЦ" КЛУБ "БАЙКАЛ-ДВ",г. УСОЛЬЕ-СИБИРСКОЕ</v>
          </cell>
          <cell r="H131">
            <v>1</v>
          </cell>
        </row>
        <row r="132">
          <cell r="A132">
            <v>130</v>
          </cell>
          <cell r="B132" t="str">
            <v>БЕЛЬКОВА Яна</v>
          </cell>
          <cell r="C132">
            <v>10132607973</v>
          </cell>
          <cell r="D132">
            <v>40063</v>
          </cell>
          <cell r="E132" t="str">
            <v>КМС</v>
          </cell>
          <cell r="F132" t="str">
            <v>Иркутская обл.</v>
          </cell>
          <cell r="G132" t="str">
            <v>ОГКУ ДО СШОР "ОЛИМПИЕЦ" КЛУБ "БАЙКАЛ-ДВ",г. УСОЛЬЕ-СИБИРСКОЕ</v>
          </cell>
        </row>
        <row r="133">
          <cell r="A133">
            <v>131</v>
          </cell>
          <cell r="B133" t="str">
            <v>КОНОШАНОВА Софья</v>
          </cell>
          <cell r="C133">
            <v>10146296188</v>
          </cell>
          <cell r="D133">
            <v>40205</v>
          </cell>
          <cell r="E133" t="str">
            <v>КМС</v>
          </cell>
          <cell r="F133" t="str">
            <v>Иркутская обл.</v>
          </cell>
          <cell r="G133" t="str">
            <v>ОГКУ ДО СШОР "ОЛИМПИЕЦ" КЛУБ "БАЙКАЛ-ДВ",г. УСОЛЬЕ-СИБИРСКОЕ</v>
          </cell>
        </row>
        <row r="134">
          <cell r="A134">
            <v>132</v>
          </cell>
          <cell r="B134" t="str">
            <v>КОВЯЗИНА Валерия</v>
          </cell>
          <cell r="C134">
            <v>10104450792</v>
          </cell>
          <cell r="D134">
            <v>38473</v>
          </cell>
          <cell r="E134" t="str">
            <v>МС</v>
          </cell>
          <cell r="F134" t="str">
            <v>Иркутская обл.</v>
          </cell>
          <cell r="G134" t="str">
            <v>ОГКУ ДО СШОР "ОЛИМПИЕЦ" КЛУБ "БАЙКАЛ-ДВ",г. УСОЛЬЕ-СИБИРСКОЕ</v>
          </cell>
          <cell r="H134">
            <v>1</v>
          </cell>
        </row>
        <row r="135">
          <cell r="A135">
            <v>133</v>
          </cell>
          <cell r="B135" t="str">
            <v>КРУГЛОВА Юлия</v>
          </cell>
          <cell r="C135">
            <v>10140708483</v>
          </cell>
          <cell r="D135">
            <v>39796</v>
          </cell>
          <cell r="E135" t="str">
            <v>КМС</v>
          </cell>
          <cell r="F135" t="str">
            <v>Респ.Башкортостан</v>
          </cell>
          <cell r="G135" t="str">
            <v>МАУ ДО "СШОР" Белорецкого района г.Белорецк</v>
          </cell>
        </row>
        <row r="136">
          <cell r="A136">
            <v>134</v>
          </cell>
          <cell r="B136" t="str">
            <v>МИРОНОВА Алена</v>
          </cell>
          <cell r="C136">
            <v>10140709800</v>
          </cell>
          <cell r="D136">
            <v>39475</v>
          </cell>
          <cell r="E136" t="str">
            <v>КМС</v>
          </cell>
          <cell r="F136" t="str">
            <v>Респ.Башкортостан</v>
          </cell>
          <cell r="G136" t="str">
            <v>РОО "Федерация РБ"</v>
          </cell>
        </row>
        <row r="137">
          <cell r="A137">
            <v>135</v>
          </cell>
          <cell r="B137" t="str">
            <v>ВЕРИЖНИКОВА Ульяна</v>
          </cell>
          <cell r="C137">
            <v>10129111832</v>
          </cell>
          <cell r="D137">
            <v>40111</v>
          </cell>
          <cell r="E137" t="str">
            <v>1 СР</v>
          </cell>
          <cell r="F137" t="str">
            <v>Респ.Башкортостан</v>
          </cell>
          <cell r="G137" t="str">
            <v>ГАУ ДО СШОР по велоспорту РБ</v>
          </cell>
        </row>
        <row r="138">
          <cell r="A138">
            <v>136</v>
          </cell>
          <cell r="B138" t="str">
            <v>КИЛИНА Анна</v>
          </cell>
          <cell r="C138">
            <v>10161836905</v>
          </cell>
          <cell r="D138">
            <v>40081</v>
          </cell>
          <cell r="E138" t="str">
            <v>2 СР</v>
          </cell>
          <cell r="F138" t="str">
            <v>Респ.Башкортостан</v>
          </cell>
          <cell r="G138" t="str">
            <v>ГАУ ДО СШОР по велоспорту РБ</v>
          </cell>
        </row>
        <row r="152">
          <cell r="B152" t="str">
            <v>МАЛИКОВ Руслан</v>
          </cell>
          <cell r="C152">
            <v>10129113246</v>
          </cell>
          <cell r="D152">
            <v>39710</v>
          </cell>
          <cell r="E152" t="str">
            <v>КМС</v>
          </cell>
          <cell r="F152" t="str">
            <v>Санкт-Петербург</v>
          </cell>
          <cell r="G152" t="str">
            <v>ГБОУ ШИ "Олимпийский резерв"</v>
          </cell>
        </row>
        <row r="153">
          <cell r="B153" t="str">
            <v>МИХАЙЛОВ Даниил</v>
          </cell>
          <cell r="C153">
            <v>10113341652</v>
          </cell>
          <cell r="D153">
            <v>39801</v>
          </cell>
          <cell r="E153" t="str">
            <v>КМС</v>
          </cell>
          <cell r="F153" t="str">
            <v>Санкт-Петербург</v>
          </cell>
          <cell r="G153" t="str">
            <v>ГБОУ ШИ "Олимпийский резерв"</v>
          </cell>
        </row>
        <row r="154">
          <cell r="B154" t="str">
            <v>КАСИМОВА Виолетта</v>
          </cell>
          <cell r="C154">
            <v>10105526785</v>
          </cell>
          <cell r="D154">
            <v>39379</v>
          </cell>
          <cell r="E154" t="str">
            <v>КМС</v>
          </cell>
          <cell r="F154" t="str">
            <v>Санкт-Петербург</v>
          </cell>
          <cell r="G154" t="str">
            <v>ГБОУ ШИ "Олимпийский резерв"</v>
          </cell>
        </row>
        <row r="155">
          <cell r="B155" t="str">
            <v>НИКИТИН Степан</v>
          </cell>
          <cell r="C155">
            <v>10132054972</v>
          </cell>
          <cell r="D155">
            <v>39489</v>
          </cell>
          <cell r="E155" t="str">
            <v>КМС</v>
          </cell>
          <cell r="F155" t="str">
            <v>Москва</v>
          </cell>
          <cell r="G155" t="str">
            <v>ГБУ ДО "МГФСО"</v>
          </cell>
        </row>
        <row r="156">
          <cell r="B156" t="str">
            <v>САШЕНКОВА Александра</v>
          </cell>
          <cell r="C156">
            <v>10112463400</v>
          </cell>
          <cell r="D156">
            <v>39458</v>
          </cell>
          <cell r="E156" t="str">
            <v>КМС</v>
          </cell>
          <cell r="F156" t="str">
            <v>Москва</v>
          </cell>
          <cell r="G156" t="str">
            <v>ГБПОУ "МССУОР №2" Москомспорта- Динамо</v>
          </cell>
        </row>
        <row r="157">
          <cell r="B157" t="str">
            <v>ПРОДЧЕНКО Павел</v>
          </cell>
          <cell r="C157">
            <v>10125033081</v>
          </cell>
          <cell r="D157">
            <v>39126</v>
          </cell>
          <cell r="E157" t="str">
            <v>МС</v>
          </cell>
          <cell r="F157" t="str">
            <v>Санкт-Петербург</v>
          </cell>
          <cell r="G157" t="str">
            <v>ГБОУ ШИ "Олимпийский резерв"</v>
          </cell>
        </row>
        <row r="158"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 ШИ "Олимпийский резерв"</v>
          </cell>
        </row>
        <row r="159">
          <cell r="B159" t="str">
            <v>КУРЬЯНОВ Никита</v>
          </cell>
          <cell r="C159">
            <v>10117968350</v>
          </cell>
          <cell r="D159">
            <v>39728</v>
          </cell>
          <cell r="E159" t="str">
            <v>КМС</v>
          </cell>
          <cell r="F159" t="str">
            <v>Санкт-Петербург</v>
          </cell>
          <cell r="G159" t="str">
            <v>ГБОУ ШИ "Олимпийский резерв"</v>
          </cell>
        </row>
        <row r="160"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 ШИ "Олимпийский резерв"</v>
          </cell>
        </row>
        <row r="161">
          <cell r="B161" t="str">
            <v>ГАРБУЗ Даниил</v>
          </cell>
          <cell r="C161">
            <v>10116160918</v>
          </cell>
          <cell r="D161">
            <v>39643</v>
          </cell>
          <cell r="E161" t="str">
            <v>КМС</v>
          </cell>
          <cell r="F161" t="str">
            <v>Санкт-Петербург</v>
          </cell>
          <cell r="G161" t="str">
            <v>ГБОУ ШИ "Олимпийский резерв"</v>
          </cell>
        </row>
        <row r="162">
          <cell r="B162" t="str">
            <v>АНТОНОВА Наталия</v>
          </cell>
          <cell r="C162">
            <v>10009045636</v>
          </cell>
          <cell r="D162">
            <v>34844</v>
          </cell>
          <cell r="E162" t="str">
            <v>ЗМС</v>
          </cell>
          <cell r="F162" t="str">
            <v>Санкт-Петербург</v>
          </cell>
          <cell r="G162" t="str">
            <v>ГБОУ ШОР им В.Коренькова</v>
          </cell>
        </row>
        <row r="163">
          <cell r="B163" t="str">
            <v>ГНИДЕНКО Екатерина</v>
          </cell>
          <cell r="C163">
            <v>10006462305</v>
          </cell>
          <cell r="D163">
            <v>33949</v>
          </cell>
          <cell r="E163" t="str">
            <v>МСМК</v>
          </cell>
          <cell r="F163" t="str">
            <v>Санкт-Петербург</v>
          </cell>
          <cell r="G163" t="str">
            <v>ГБОУ ШОР им В.Коренькова</v>
          </cell>
        </row>
        <row r="164">
          <cell r="B164" t="str">
            <v>БОНДАРЕВА Екатерина</v>
          </cell>
          <cell r="C164">
            <v>10125249313</v>
          </cell>
          <cell r="D164">
            <v>39982</v>
          </cell>
          <cell r="E164" t="str">
            <v>КМС</v>
          </cell>
          <cell r="F164" t="str">
            <v>Санкт-Петербург</v>
          </cell>
          <cell r="G164" t="str">
            <v>ГБОУ ШИ "Олимпийский резерв"</v>
          </cell>
        </row>
        <row r="165">
          <cell r="B165" t="str">
            <v>ГОНЧАРОВА Ольга</v>
          </cell>
          <cell r="C165">
            <v>10009045434</v>
          </cell>
          <cell r="D165">
            <v>35659</v>
          </cell>
          <cell r="E165" t="str">
            <v>МС</v>
          </cell>
          <cell r="F165" t="str">
            <v>Тульская обл.</v>
          </cell>
          <cell r="G165" t="str">
            <v>"ОКСШОР"-ГУ ТО ЦСП</v>
          </cell>
        </row>
        <row r="166">
          <cell r="B166" t="str">
            <v>КРОТКОВА Наталья</v>
          </cell>
          <cell r="C166">
            <v>10091733183</v>
          </cell>
          <cell r="D166">
            <v>31898</v>
          </cell>
          <cell r="E166" t="str">
            <v>КМС</v>
          </cell>
          <cell r="F166" t="str">
            <v>Тульская обл.</v>
          </cell>
          <cell r="G166" t="str">
            <v>СШОР "Велосипедный спорт"-ГУ ТО ЦСП</v>
          </cell>
        </row>
        <row r="167">
          <cell r="B167" t="str">
            <v>РОДИОНОВА Александра</v>
          </cell>
          <cell r="C167">
            <v>10136682074</v>
          </cell>
          <cell r="D167">
            <v>32030</v>
          </cell>
          <cell r="E167" t="str">
            <v>КМС</v>
          </cell>
          <cell r="F167" t="str">
            <v>Тульская обл.</v>
          </cell>
          <cell r="G167" t="str">
            <v>СШОР "Велосипедный спорт"-ГУ ТО ЦСП</v>
          </cell>
        </row>
        <row r="168">
          <cell r="B168" t="str">
            <v>ФЛОРИНСКАЯ Яна</v>
          </cell>
          <cell r="C168">
            <v>10142115084</v>
          </cell>
          <cell r="D168">
            <v>31040</v>
          </cell>
          <cell r="E168" t="str">
            <v>КМС</v>
          </cell>
          <cell r="F168" t="str">
            <v>Тульская обл.</v>
          </cell>
          <cell r="G168" t="str">
            <v>СШОР "Велосипедный спорт"-ГУ ТО ЦСП</v>
          </cell>
        </row>
        <row r="169">
          <cell r="B169" t="str">
            <v>ШМЕЛЕВА Дарья</v>
          </cell>
          <cell r="C169">
            <v>10007272455</v>
          </cell>
          <cell r="D169">
            <v>34633</v>
          </cell>
          <cell r="E169" t="str">
            <v>ЗМС</v>
          </cell>
          <cell r="F169" t="str">
            <v>Москва</v>
          </cell>
          <cell r="G169" t="str">
            <v>ГБПОУ "МССУОР №2" Москомспорта- Динамо</v>
          </cell>
        </row>
        <row r="170">
          <cell r="B170" t="str">
            <v>СОЛОЗОБОВА Елизавета</v>
          </cell>
          <cell r="C170">
            <v>10094917312</v>
          </cell>
          <cell r="D170">
            <v>38671</v>
          </cell>
          <cell r="E170" t="str">
            <v>МС</v>
          </cell>
          <cell r="F170" t="str">
            <v>Москва</v>
          </cell>
          <cell r="G170" t="str">
            <v>ГБПОУ "МССУОР №2" Москомспорта- Динамо</v>
          </cell>
        </row>
        <row r="171">
          <cell r="B171" t="str">
            <v>ВОЙНОВА Анастасия</v>
          </cell>
          <cell r="C171">
            <v>10007498484</v>
          </cell>
          <cell r="D171">
            <v>34005</v>
          </cell>
          <cell r="E171" t="str">
            <v>ЗМС</v>
          </cell>
          <cell r="F171" t="str">
            <v>Москва</v>
          </cell>
          <cell r="G171" t="str">
            <v>ГБПОУ "МССУОР №2" Москомспорта- Динамо</v>
          </cell>
        </row>
        <row r="172">
          <cell r="B172" t="str">
            <v>БОГОМОЛОВА Елизавета</v>
          </cell>
          <cell r="C172">
            <v>10078794700</v>
          </cell>
          <cell r="D172">
            <v>37812</v>
          </cell>
          <cell r="E172" t="str">
            <v>МС</v>
          </cell>
          <cell r="F172" t="str">
            <v>Москва</v>
          </cell>
          <cell r="G172" t="str">
            <v xml:space="preserve">ГБУ ДО "ФСО "Юность Москвы" </v>
          </cell>
        </row>
        <row r="173">
          <cell r="B173" t="str">
            <v>ВАЩЕНКО Полина</v>
          </cell>
          <cell r="C173">
            <v>10014630109</v>
          </cell>
          <cell r="D173">
            <v>36529</v>
          </cell>
          <cell r="E173" t="str">
            <v>МСМК</v>
          </cell>
          <cell r="F173" t="str">
            <v>Москва</v>
          </cell>
          <cell r="G173" t="str">
            <v xml:space="preserve">ГБУ ДО "ФСО "Юность Москвы" </v>
          </cell>
        </row>
        <row r="174">
          <cell r="B174" t="str">
            <v>ЛЫСЕНКО Алина</v>
          </cell>
          <cell r="C174">
            <v>10090187550</v>
          </cell>
          <cell r="D174">
            <v>37758</v>
          </cell>
          <cell r="E174" t="str">
            <v>МСМК</v>
          </cell>
          <cell r="F174" t="str">
            <v>Москва</v>
          </cell>
          <cell r="G174" t="str">
            <v xml:space="preserve">ГБУ ДО "ФСО "Юность Москвы" </v>
          </cell>
        </row>
        <row r="175">
          <cell r="B175" t="str">
            <v>МАЛЬКОВА Татьяна</v>
          </cell>
          <cell r="C175">
            <v>10091170179</v>
          </cell>
          <cell r="D175">
            <v>38712</v>
          </cell>
          <cell r="E175" t="str">
            <v>МС</v>
          </cell>
          <cell r="F175" t="str">
            <v>Москва</v>
          </cell>
          <cell r="G175" t="str">
            <v>ГБУ ДО "МГФСО"</v>
          </cell>
        </row>
        <row r="176">
          <cell r="B176" t="str">
            <v>КОНОВАЛОВА Александра</v>
          </cell>
          <cell r="C176">
            <v>10077686068</v>
          </cell>
          <cell r="D176">
            <v>36960</v>
          </cell>
          <cell r="E176" t="str">
            <v>МС</v>
          </cell>
          <cell r="F176" t="str">
            <v>Респ.Удмуртия</v>
          </cell>
          <cell r="G176" t="str">
            <v>БУ ДО УР ССШОР по велоспорту-ФГБУ ПОО "СГУОР"</v>
          </cell>
        </row>
        <row r="177">
          <cell r="B177" t="str">
            <v>КОРЛЯКОВА Евдокия</v>
          </cell>
          <cell r="C177">
            <v>10077689001</v>
          </cell>
          <cell r="D177">
            <v>38574</v>
          </cell>
          <cell r="E177" t="str">
            <v>КМС</v>
          </cell>
          <cell r="F177" t="str">
            <v>Респ.Удмуртия</v>
          </cell>
          <cell r="G177" t="str">
            <v>БУ ДО УР ССШОР по велоспорту-ФГБУ ПОО "СГУОР"</v>
          </cell>
        </row>
        <row r="178">
          <cell r="B178" t="str">
            <v>ЧЕКУНОВА Анастасия</v>
          </cell>
          <cell r="C178">
            <v>10036035076</v>
          </cell>
          <cell r="D178">
            <v>37175</v>
          </cell>
          <cell r="E178" t="str">
            <v>КМС</v>
          </cell>
          <cell r="F178" t="str">
            <v>Респ.Удмуртия</v>
          </cell>
          <cell r="G178" t="str">
            <v>МБУ ДО СШОР "Сарапул"</v>
          </cell>
        </row>
        <row r="179">
          <cell r="B179" t="str">
            <v>ВАГАНИНА Ирина</v>
          </cell>
          <cell r="C179">
            <v>10104581643</v>
          </cell>
          <cell r="D179">
            <v>39251</v>
          </cell>
          <cell r="E179" t="str">
            <v>КМС</v>
          </cell>
          <cell r="F179" t="str">
            <v>Свердловская обл.</v>
          </cell>
          <cell r="G179" t="str">
            <v>ГАУ ДО СО СШОР по велоспорту "Велогор"</v>
          </cell>
        </row>
        <row r="180">
          <cell r="B180" t="str">
            <v>ДАВЫДОВСКАЯ Ольга</v>
          </cell>
          <cell r="C180">
            <v>10111019330</v>
          </cell>
          <cell r="D180">
            <v>38979</v>
          </cell>
          <cell r="E180" t="str">
            <v>КМС</v>
          </cell>
          <cell r="F180" t="str">
            <v>Санкт-Петербург</v>
          </cell>
          <cell r="G180" t="str">
            <v>ГБОУШИ "Олимпийский резерв"</v>
          </cell>
        </row>
        <row r="181">
          <cell r="B181" t="str">
            <v>ЖЕЛОНКИНА Софья</v>
          </cell>
          <cell r="C181">
            <v>10111058920</v>
          </cell>
          <cell r="D181">
            <v>38947</v>
          </cell>
          <cell r="E181" t="str">
            <v>КМС</v>
          </cell>
          <cell r="F181" t="str">
            <v>Санкт-Петербург</v>
          </cell>
          <cell r="G181" t="str">
            <v>ГБОУШИ "Олимпийский резерв"</v>
          </cell>
        </row>
        <row r="182">
          <cell r="B182" t="str">
            <v>КЛИМЕНКО Эвелина</v>
          </cell>
          <cell r="C182">
            <v>10090053164</v>
          </cell>
          <cell r="D182">
            <v>39217</v>
          </cell>
          <cell r="E182" t="str">
            <v>КМС</v>
          </cell>
          <cell r="F182" t="str">
            <v>Санкт-Петербург</v>
          </cell>
          <cell r="G182" t="str">
            <v>СПБ ГБПОУ УОР № 1</v>
          </cell>
        </row>
        <row r="183">
          <cell r="B183" t="str">
            <v>БЕЛЯЕВА Мария</v>
          </cell>
          <cell r="C183">
            <v>10137422207</v>
          </cell>
          <cell r="D183">
            <v>39866</v>
          </cell>
          <cell r="E183" t="str">
            <v>КМС</v>
          </cell>
          <cell r="F183" t="str">
            <v>Санкт-Петербург</v>
          </cell>
          <cell r="G183" t="str">
            <v>СПБ ГБПОУ УОР № 1</v>
          </cell>
        </row>
        <row r="184">
          <cell r="B184" t="str">
            <v>БЕЛЯЕВА Анна</v>
          </cell>
          <cell r="C184">
            <v>10128589850</v>
          </cell>
          <cell r="D184">
            <v>38965</v>
          </cell>
          <cell r="E184" t="str">
            <v>КМС</v>
          </cell>
          <cell r="F184" t="str">
            <v>Санкт-Петербург</v>
          </cell>
          <cell r="G184" t="str">
            <v>СПБ ГБПОУ УОР № 1</v>
          </cell>
        </row>
        <row r="185">
          <cell r="B185" t="str">
            <v>ЧЕРТИХИНА Юлия</v>
          </cell>
          <cell r="C185">
            <v>10080748238</v>
          </cell>
          <cell r="D185">
            <v>39121</v>
          </cell>
          <cell r="E185" t="str">
            <v>МС</v>
          </cell>
          <cell r="F185" t="str">
            <v>Санкт-Петербург</v>
          </cell>
          <cell r="G185" t="str">
            <v>СПБ ГБПОУ УОР № 1</v>
          </cell>
        </row>
        <row r="186">
          <cell r="B186" t="str">
            <v>ГУЦА Дарья</v>
          </cell>
          <cell r="C186">
            <v>10091971239</v>
          </cell>
          <cell r="D186">
            <v>38975</v>
          </cell>
          <cell r="E186" t="str">
            <v>КМС</v>
          </cell>
          <cell r="F186" t="str">
            <v>Санкт-Петербург</v>
          </cell>
          <cell r="G186" t="str">
            <v>СПБ ГБПОУ УОР № 1</v>
          </cell>
        </row>
        <row r="187">
          <cell r="B187" t="str">
            <v>ИМИНОВА Камила</v>
          </cell>
          <cell r="C187">
            <v>10090420653</v>
          </cell>
          <cell r="D187">
            <v>38763</v>
          </cell>
          <cell r="E187" t="str">
            <v>КМС</v>
          </cell>
          <cell r="F187" t="str">
            <v>Санкт-Петербург</v>
          </cell>
          <cell r="G187" t="str">
            <v>СПБ ГБПОУ УОР № 1</v>
          </cell>
        </row>
        <row r="188">
          <cell r="B188" t="str">
            <v>ХАЙБУЛЛАЕВА Виолетта</v>
          </cell>
          <cell r="C188">
            <v>10095066650</v>
          </cell>
          <cell r="D188">
            <v>38905</v>
          </cell>
          <cell r="E188" t="str">
            <v>КМС</v>
          </cell>
          <cell r="F188" t="str">
            <v>Тульская обл.</v>
          </cell>
          <cell r="G188" t="str">
            <v>СШОР "Велосипедный спорт"-ГУ ТО ЦСП</v>
          </cell>
        </row>
        <row r="189">
          <cell r="B189" t="str">
            <v>ЕВЛАНОВА Екатерина</v>
          </cell>
          <cell r="C189">
            <v>10091970532</v>
          </cell>
          <cell r="D189">
            <v>39047</v>
          </cell>
          <cell r="E189" t="str">
            <v>МС</v>
          </cell>
          <cell r="F189" t="str">
            <v>Тульская обл.</v>
          </cell>
          <cell r="G189" t="str">
            <v>СШОР "Велосипедный спорт"-ГУ ТО ЦСП</v>
          </cell>
        </row>
        <row r="190">
          <cell r="B190" t="str">
            <v>БОБРОВА Мария</v>
          </cell>
          <cell r="C190">
            <v>10119926033</v>
          </cell>
          <cell r="D190">
            <v>39162</v>
          </cell>
          <cell r="E190" t="str">
            <v>КМС</v>
          </cell>
          <cell r="F190" t="str">
            <v>Тульская обл.</v>
          </cell>
          <cell r="G190" t="str">
            <v>СШОР "Велосипедный спорт"-ГУ ТО ЦСП</v>
          </cell>
        </row>
        <row r="191">
          <cell r="B191" t="str">
            <v>ВАСИЛЕНКО Владислава</v>
          </cell>
          <cell r="C191">
            <v>10100041841</v>
          </cell>
          <cell r="D191">
            <v>39082</v>
          </cell>
          <cell r="E191" t="str">
            <v>КМС</v>
          </cell>
          <cell r="F191" t="str">
            <v>Тульская обл.</v>
          </cell>
          <cell r="G191" t="str">
            <v>СШОР "Велосипедный спорт"-ГУ ТО ЦСП</v>
          </cell>
        </row>
        <row r="192">
          <cell r="B192" t="str">
            <v>БЕССОНОВА София</v>
          </cell>
          <cell r="C192">
            <v>10090442679</v>
          </cell>
          <cell r="D192">
            <v>38772</v>
          </cell>
          <cell r="E192" t="str">
            <v>КМС</v>
          </cell>
          <cell r="F192" t="str">
            <v>Тульская обл.</v>
          </cell>
          <cell r="G192" t="str">
            <v>СШОР "Велосипедный спорт"-ГУ ТО ЦСП</v>
          </cell>
        </row>
        <row r="193">
          <cell r="B193" t="str">
            <v>ЗАИКА София</v>
          </cell>
          <cell r="C193">
            <v>10096881762</v>
          </cell>
          <cell r="D193">
            <v>38989</v>
          </cell>
          <cell r="E193" t="str">
            <v>КМС</v>
          </cell>
          <cell r="F193" t="str">
            <v>Москва</v>
          </cell>
          <cell r="G193" t="str">
            <v>ГБПОУ "МССУОР №2" Москомспорта- Динамо</v>
          </cell>
        </row>
        <row r="194">
          <cell r="B194" t="str">
            <v>НОВИКОВА Софья</v>
          </cell>
          <cell r="C194">
            <v>10089461161</v>
          </cell>
          <cell r="D194">
            <v>38988</v>
          </cell>
          <cell r="E194" t="str">
            <v>МС</v>
          </cell>
          <cell r="F194" t="str">
            <v>Москва</v>
          </cell>
          <cell r="G194" t="str">
            <v>ГБПОУ "МССУОР №2" Москомспорта- Динамо</v>
          </cell>
        </row>
        <row r="195">
          <cell r="B195" t="str">
            <v>СЕМЕНЮК Яна</v>
          </cell>
          <cell r="C195">
            <v>10094893363</v>
          </cell>
          <cell r="D195">
            <v>38783</v>
          </cell>
          <cell r="E195" t="str">
            <v>КМС</v>
          </cell>
          <cell r="F195" t="str">
            <v>Москва</v>
          </cell>
          <cell r="G195" t="str">
            <v>ГБПОУ "МССУОР №2" Москомспорта- Динамо</v>
          </cell>
        </row>
        <row r="196">
          <cell r="B196" t="str">
            <v>РЫБИНА Светлана</v>
          </cell>
          <cell r="C196">
            <v>10096561157</v>
          </cell>
          <cell r="D196">
            <v>38946</v>
          </cell>
          <cell r="E196" t="str">
            <v>КМС</v>
          </cell>
          <cell r="F196" t="str">
            <v>Москва</v>
          </cell>
          <cell r="G196" t="str">
            <v>ГБУ ДО "МГФСО"</v>
          </cell>
        </row>
        <row r="197">
          <cell r="B197" t="str">
            <v>ЩЁКОТОВА Анастасия</v>
          </cell>
          <cell r="C197">
            <v>10107167806</v>
          </cell>
          <cell r="D197">
            <v>38784</v>
          </cell>
          <cell r="E197" t="str">
            <v>КМС</v>
          </cell>
          <cell r="F197" t="str">
            <v>Москва</v>
          </cell>
          <cell r="G197" t="str">
            <v>ГБУ ДО "МГФСО"</v>
          </cell>
        </row>
        <row r="198">
          <cell r="B198" t="str">
            <v>ПР</v>
          </cell>
        </row>
        <row r="199">
          <cell r="B199" t="str">
            <v>СМИРНОВА Анна</v>
          </cell>
          <cell r="C199">
            <v>10083844154</v>
          </cell>
          <cell r="D199">
            <v>39353</v>
          </cell>
          <cell r="E199" t="str">
            <v>КМС</v>
          </cell>
          <cell r="F199" t="str">
            <v>Москва</v>
          </cell>
          <cell r="G199" t="str">
            <v>ГБУ ДО "Московская академия велосипедного спорта"</v>
          </cell>
        </row>
        <row r="200">
          <cell r="B200" t="str">
            <v>СОЛОЗОБОВА Вероника</v>
          </cell>
          <cell r="C200">
            <v>10131543502</v>
          </cell>
          <cell r="D200">
            <v>39647</v>
          </cell>
          <cell r="E200" t="str">
            <v>КМС</v>
          </cell>
          <cell r="F200" t="str">
            <v>Москва</v>
          </cell>
          <cell r="G200" t="str">
            <v>ГБПОУ "МССУОР №2" Москомспорта- Динамо</v>
          </cell>
        </row>
        <row r="201">
          <cell r="B201" t="str">
            <v>РАДУНЕНКО Анна</v>
          </cell>
          <cell r="C201">
            <v>10109564413</v>
          </cell>
          <cell r="D201">
            <v>39437</v>
          </cell>
          <cell r="E201" t="str">
            <v>КМС</v>
          </cell>
          <cell r="F201" t="str">
            <v>Иркутская обл.</v>
          </cell>
          <cell r="G201" t="str">
            <v>ОГКУ ДО СШОР "ОЛИМПИЕЦ" КЛУБ "БАЙКАЛ-ДВ",г. УСОЛЬЕ-СИБИРСКОЕ</v>
          </cell>
        </row>
        <row r="202">
          <cell r="B202" t="str">
            <v>ВАНТЕЕВА Екатерина</v>
          </cell>
          <cell r="C202">
            <v>10140729705</v>
          </cell>
          <cell r="D202">
            <v>39832</v>
          </cell>
          <cell r="E202" t="str">
            <v>КМС</v>
          </cell>
          <cell r="F202" t="str">
            <v>Иркутская обл.</v>
          </cell>
          <cell r="G202" t="str">
            <v>ОГКУ ДО СШОР "ОЛИМПИЕЦ" КЛУБ "БАЙКАЛ-ДВ",г. УСОЛЬЕ-СИБИРСКОЕ</v>
          </cell>
        </row>
        <row r="203">
          <cell r="B203" t="str">
            <v>ГОЛОБОКОВА Ангелина</v>
          </cell>
          <cell r="C203">
            <v>10101929196</v>
          </cell>
          <cell r="D203">
            <v>39292</v>
          </cell>
          <cell r="E203" t="str">
            <v>1 СР</v>
          </cell>
          <cell r="F203" t="str">
            <v>Свердловская обл.</v>
          </cell>
          <cell r="G203" t="str">
            <v>ГАУ ДО СО СШОР по велоспорту "Велогор"</v>
          </cell>
        </row>
        <row r="204">
          <cell r="B204" t="str">
            <v>ОСИПОВА Виктория</v>
          </cell>
          <cell r="C204">
            <v>10117352200</v>
          </cell>
          <cell r="D204">
            <v>39275</v>
          </cell>
          <cell r="E204" t="str">
            <v>КМС</v>
          </cell>
          <cell r="F204" t="str">
            <v>Санкт-Петербург</v>
          </cell>
          <cell r="G204" t="str">
            <v>ГБОУ ШИ "Олимпийский резерв"</v>
          </cell>
        </row>
        <row r="205">
          <cell r="B205" t="str">
            <v>ХАТУНЦЕВА Александра</v>
          </cell>
          <cell r="C205">
            <v>10130179943</v>
          </cell>
          <cell r="D205">
            <v>39478</v>
          </cell>
          <cell r="E205" t="str">
            <v>КМС</v>
          </cell>
          <cell r="F205" t="str">
            <v>Санкт-Петербург</v>
          </cell>
          <cell r="G205" t="str">
            <v>ГБОУ ШИ "Олимпийский резерв"</v>
          </cell>
        </row>
        <row r="206">
          <cell r="B206" t="str">
            <v>ХАЛАИМОВА Ирина</v>
          </cell>
          <cell r="C206">
            <v>10140697672</v>
          </cell>
          <cell r="D206">
            <v>40036</v>
          </cell>
          <cell r="E206" t="str">
            <v>КМС</v>
          </cell>
          <cell r="F206" t="str">
            <v>Иркутская обл.</v>
          </cell>
          <cell r="G206" t="str">
            <v>ОГКУ ДО СШОР "ОЛИМПИЕЦ" КЛУБ "БАЙКАЛ-ДВ",г. УСОЛЬЕ-СИБИРСКОЕ</v>
          </cell>
        </row>
        <row r="208">
          <cell r="B208" t="str">
            <v>БУРЛАКОВА Яна</v>
          </cell>
          <cell r="C208">
            <v>10034919778</v>
          </cell>
          <cell r="D208">
            <v>36739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КОРОБОВ Павел</v>
          </cell>
          <cell r="D209">
            <v>37406</v>
          </cell>
          <cell r="E209" t="str">
            <v>КМС</v>
          </cell>
          <cell r="F209" t="str">
            <v>Орловская обл.</v>
          </cell>
          <cell r="G209" t="str">
            <v>БП ОУ ОО "Училище олимпийского резерва"</v>
          </cell>
        </row>
        <row r="210">
          <cell r="B210" t="str">
            <v>КЛОЧКО София</v>
          </cell>
          <cell r="C210">
            <v>10120568960</v>
          </cell>
          <cell r="D210">
            <v>39760</v>
          </cell>
          <cell r="E210" t="str">
            <v>КМС</v>
          </cell>
          <cell r="F210" t="str">
            <v>Омская обл.</v>
          </cell>
          <cell r="G210" t="str">
            <v>"СШОР № 8 им.В.Соколова"</v>
          </cell>
        </row>
        <row r="211">
          <cell r="B211" t="str">
            <v>АНДРЕЕВА Ксения</v>
          </cell>
          <cell r="C211">
            <v>10034991217</v>
          </cell>
          <cell r="D211">
            <v>36732</v>
          </cell>
          <cell r="E211" t="str">
            <v>МСМК</v>
          </cell>
          <cell r="F211" t="str">
            <v>Тульская обл.</v>
          </cell>
          <cell r="G211" t="str">
            <v>"ОКСШОР"-ГУ ТО ЦСП</v>
          </cell>
        </row>
        <row r="212">
          <cell r="B212" t="str">
            <v>ПОЛЕВАЯ Юлия</v>
          </cell>
          <cell r="D212">
            <v>31245</v>
          </cell>
          <cell r="E212" t="str">
            <v>КМС</v>
          </cell>
          <cell r="F212" t="str">
            <v>Орловская обл.</v>
          </cell>
          <cell r="G212" t="str">
            <v>БП ОУ ОО "Училище олимпийского резерва"</v>
          </cell>
        </row>
        <row r="213">
          <cell r="B213" t="str">
            <v>ГОЛОВАСТОВА Екатерина</v>
          </cell>
          <cell r="D213">
            <v>36013</v>
          </cell>
          <cell r="E213" t="str">
            <v>МС</v>
          </cell>
          <cell r="F213" t="str">
            <v>Орловская обл.</v>
          </cell>
          <cell r="G213" t="str">
            <v>Московская область</v>
          </cell>
        </row>
        <row r="214">
          <cell r="B214" t="str">
            <v>КАЛАЧНИК Никита</v>
          </cell>
          <cell r="C214">
            <v>10036078728</v>
          </cell>
          <cell r="D214">
            <v>37795</v>
          </cell>
          <cell r="E214" t="str">
            <v>МСМК</v>
          </cell>
          <cell r="F214" t="str">
            <v>Москва</v>
          </cell>
          <cell r="G214" t="str">
            <v>ГБПОУ "МССУОР №2" Москомспорта- Динамо</v>
          </cell>
        </row>
        <row r="215">
          <cell r="B215" t="str">
            <v>СТОРОЖЕВ Александр</v>
          </cell>
          <cell r="C215">
            <v>10082410978</v>
          </cell>
          <cell r="D215">
            <v>38794</v>
          </cell>
          <cell r="E215" t="str">
            <v>КМС</v>
          </cell>
          <cell r="F215" t="str">
            <v>Москва</v>
          </cell>
          <cell r="G215" t="str">
            <v>ГБПОУ "МССУОР №2" Москомспорта- Динамо</v>
          </cell>
        </row>
        <row r="216">
          <cell r="B216" t="str">
            <v>ФУРМАН Максим</v>
          </cell>
          <cell r="C216">
            <v>10114234961</v>
          </cell>
          <cell r="D216">
            <v>39917</v>
          </cell>
          <cell r="E216" t="str">
            <v>КМС</v>
          </cell>
          <cell r="F216" t="str">
            <v>Омская обл.</v>
          </cell>
          <cell r="G216" t="str">
            <v xml:space="preserve">"СШОР № 8 им.В.Соколова" </v>
          </cell>
        </row>
        <row r="217">
          <cell r="B217" t="str">
            <v>БОРТНИК Иван</v>
          </cell>
          <cell r="C217">
            <v>10113386213</v>
          </cell>
          <cell r="D217">
            <v>39330</v>
          </cell>
          <cell r="E217" t="str">
            <v>КМС</v>
          </cell>
          <cell r="F217" t="str">
            <v>Москва</v>
          </cell>
          <cell r="G217" t="str">
            <v>ГБУ ДО "МГФСО"</v>
          </cell>
        </row>
        <row r="219">
          <cell r="B219" t="str">
            <v>ФАТЕЕВА Александра</v>
          </cell>
          <cell r="D219">
            <v>38788</v>
          </cell>
          <cell r="E219" t="str">
            <v>КМС</v>
          </cell>
          <cell r="F219" t="str">
            <v>Омская обл.</v>
          </cell>
          <cell r="G219" t="str">
            <v>"СШОР "Академия велоспорта"</v>
          </cell>
        </row>
        <row r="222">
          <cell r="B222" t="str">
            <v>ЭВАЛЬД Вероника</v>
          </cell>
          <cell r="C222">
            <v>10114017925</v>
          </cell>
          <cell r="D222">
            <v>39528</v>
          </cell>
          <cell r="E222">
            <v>2</v>
          </cell>
          <cell r="F222" t="str">
            <v>Свердловская обл.</v>
          </cell>
          <cell r="G222" t="str">
            <v>ГАУ ДО СО СШОР "Уктусские горы"</v>
          </cell>
        </row>
        <row r="223">
          <cell r="B223" t="str">
            <v>ПАШИНСКИЙ Дмитрий</v>
          </cell>
          <cell r="C223">
            <v>10126150807</v>
          </cell>
          <cell r="D223">
            <v>39732</v>
          </cell>
          <cell r="E223">
            <v>3</v>
          </cell>
          <cell r="F223" t="str">
            <v>Свердловская обл.</v>
          </cell>
          <cell r="G223" t="str">
            <v>ГАУ ДО СО СШОР "Уктусские горы"</v>
          </cell>
        </row>
        <row r="224">
          <cell r="B224" t="str">
            <v>СЕРЕБРЕННИКОВ Иван</v>
          </cell>
          <cell r="C224">
            <v>10093599627</v>
          </cell>
          <cell r="D224">
            <v>38687</v>
          </cell>
          <cell r="E224" t="str">
            <v>КМС</v>
          </cell>
          <cell r="F224" t="str">
            <v>Сведловская обл.</v>
          </cell>
          <cell r="G224" t="str">
            <v>МБУ "СШ4" Нижний Тагил</v>
          </cell>
        </row>
        <row r="225">
          <cell r="B225" t="str">
            <v>ЦВЕТЦКИХ Кирилл</v>
          </cell>
          <cell r="C225">
            <v>10113385102</v>
          </cell>
          <cell r="D225">
            <v>39556</v>
          </cell>
          <cell r="E225">
            <v>1</v>
          </cell>
          <cell r="F225" t="str">
            <v>Сведловская обл.</v>
          </cell>
          <cell r="G225" t="str">
            <v>МБУ "СШ4" Нижний Тагил</v>
          </cell>
        </row>
        <row r="226">
          <cell r="B226" t="str">
            <v>ШАРИН Андрей</v>
          </cell>
          <cell r="C226">
            <v>10138019866</v>
          </cell>
          <cell r="D226">
            <v>40425</v>
          </cell>
          <cell r="E226" t="str">
            <v>б/р</v>
          </cell>
          <cell r="F226" t="str">
            <v>Сведловская обл.</v>
          </cell>
          <cell r="G226" t="str">
            <v>МБУ "СШ4" Нижний Тагил</v>
          </cell>
        </row>
        <row r="227">
          <cell r="B227" t="str">
            <v>МАЮЧАЯ Варвара</v>
          </cell>
          <cell r="C227">
            <v>10138258629</v>
          </cell>
          <cell r="D227">
            <v>40309</v>
          </cell>
          <cell r="E227" t="str">
            <v>б/р</v>
          </cell>
          <cell r="F227" t="str">
            <v>Сведловская обл.</v>
          </cell>
          <cell r="G227" t="str">
            <v>МБУ "СШ4" Нижний Тагил</v>
          </cell>
        </row>
        <row r="228">
          <cell r="B228" t="str">
            <v>ДОРОНИН Елисей</v>
          </cell>
          <cell r="C228">
            <v>10138017341</v>
          </cell>
          <cell r="D228">
            <v>40183</v>
          </cell>
          <cell r="E228" t="str">
            <v>б/р</v>
          </cell>
          <cell r="F228" t="str">
            <v>Сведловская обл.</v>
          </cell>
          <cell r="G228" t="str">
            <v>МБУ "СШ4" Нижний Тагил</v>
          </cell>
        </row>
        <row r="229">
          <cell r="B229" t="str">
            <v>КИМАКОВСКИЙ Захар</v>
          </cell>
          <cell r="C229">
            <v>10107322194</v>
          </cell>
          <cell r="D229">
            <v>39113</v>
          </cell>
          <cell r="E229" t="str">
            <v>КМС</v>
          </cell>
          <cell r="F229" t="str">
            <v>Свердловская обл.</v>
          </cell>
          <cell r="G229" t="str">
            <v>ГАУ ДО СО СШОР "Уктусские горы"</v>
          </cell>
        </row>
        <row r="230">
          <cell r="B230" t="str">
            <v>КРАССА АРСЕНИЙ</v>
          </cell>
          <cell r="D230">
            <v>38595</v>
          </cell>
          <cell r="E230">
            <v>1</v>
          </cell>
          <cell r="F230" t="str">
            <v>Свердловская обл.</v>
          </cell>
          <cell r="G230" t="str">
            <v>ГАУ ДО СО СШОР "Уктусские горы"</v>
          </cell>
        </row>
        <row r="231">
          <cell r="B231" t="str">
            <v>ПИВОВАРОВ Богдан</v>
          </cell>
          <cell r="D231">
            <v>38213</v>
          </cell>
          <cell r="E231">
            <v>1</v>
          </cell>
          <cell r="F231" t="str">
            <v>Свердловская обл.</v>
          </cell>
          <cell r="G231" t="str">
            <v>ГАУ ДО СО СШОР "Уктусские горы"</v>
          </cell>
        </row>
        <row r="232">
          <cell r="B232" t="str">
            <v>ЯКОВЛЕВ Аристарх</v>
          </cell>
          <cell r="C232">
            <v>10115154037</v>
          </cell>
          <cell r="D232">
            <v>39616</v>
          </cell>
          <cell r="E232">
            <v>1</v>
          </cell>
          <cell r="F232" t="str">
            <v>Свердловская обл.</v>
          </cell>
          <cell r="G232" t="str">
            <v>ГАУ ДО СО СШОР "Уктусские горы"</v>
          </cell>
        </row>
        <row r="233">
          <cell r="B233" t="str">
            <v>УШАКОВ Иван</v>
          </cell>
          <cell r="C233">
            <v>10106075342</v>
          </cell>
          <cell r="D233">
            <v>39345</v>
          </cell>
          <cell r="E233">
            <v>1</v>
          </cell>
          <cell r="F233" t="str">
            <v>Свердловская обл.</v>
          </cell>
          <cell r="G233" t="str">
            <v>ГАУ ДО СО СШОР "Уктусские горы"</v>
          </cell>
        </row>
        <row r="234">
          <cell r="B234" t="str">
            <v>БАШУРОВ Артур</v>
          </cell>
          <cell r="C234">
            <v>10106075544</v>
          </cell>
          <cell r="D234">
            <v>39234</v>
          </cell>
          <cell r="E234" t="str">
            <v>КМС</v>
          </cell>
          <cell r="F234" t="str">
            <v>Свердловская обл.</v>
          </cell>
          <cell r="G234" t="str">
            <v>ГАУ ДО СО СШОР "Уктусские горы"</v>
          </cell>
        </row>
        <row r="235">
          <cell r="B235" t="str">
            <v>МАКАРОВ Семён</v>
          </cell>
          <cell r="C235">
            <v>10107167907</v>
          </cell>
          <cell r="D235">
            <v>39217</v>
          </cell>
          <cell r="E235" t="str">
            <v>КМС</v>
          </cell>
          <cell r="F235" t="str">
            <v>Свердловская обл.</v>
          </cell>
          <cell r="G235" t="str">
            <v>ГАУ ДО СО СШОР "Уктусские горы"</v>
          </cell>
        </row>
        <row r="236">
          <cell r="B236" t="str">
            <v>СОТНИКОВ Никита</v>
          </cell>
          <cell r="D236">
            <v>38799</v>
          </cell>
          <cell r="E236" t="str">
            <v>КМС</v>
          </cell>
          <cell r="F236" t="str">
            <v>Свердловская обл.</v>
          </cell>
          <cell r="G236" t="str">
            <v>ГАУ ДО СО СШОР "Уктусские горы"</v>
          </cell>
        </row>
        <row r="237">
          <cell r="B237" t="str">
            <v>ЧУМИЛОВИЧ Сергей</v>
          </cell>
          <cell r="C237">
            <v>10106075645</v>
          </cell>
          <cell r="D237">
            <v>39264</v>
          </cell>
          <cell r="E237" t="str">
            <v>КМС</v>
          </cell>
          <cell r="F237" t="str">
            <v>Свердловская обл.</v>
          </cell>
          <cell r="G237" t="str">
            <v>ГАУ ДО СО СШОР "Уктусские горы"</v>
          </cell>
        </row>
        <row r="238">
          <cell r="B238" t="str">
            <v>АЛЕКСЕЕВ Дмитрий</v>
          </cell>
          <cell r="D238">
            <v>39075</v>
          </cell>
          <cell r="E238" t="str">
            <v>КМС</v>
          </cell>
          <cell r="F238" t="str">
            <v>Свердловская обл.</v>
          </cell>
          <cell r="G238" t="str">
            <v>ГАУ ДО СО СШОР "Уктусские горы"</v>
          </cell>
        </row>
        <row r="239">
          <cell r="B239" t="str">
            <v>ПЕТРОВА Анна</v>
          </cell>
          <cell r="C239">
            <v>10114018430</v>
          </cell>
          <cell r="D239">
            <v>39587</v>
          </cell>
          <cell r="E239">
            <v>1</v>
          </cell>
          <cell r="F239" t="str">
            <v>Свердловская обл.</v>
          </cell>
          <cell r="G239" t="str">
            <v>ГАУ ДО СО СШОР "Уктусские горы"</v>
          </cell>
        </row>
        <row r="240">
          <cell r="B240" t="str">
            <v>ТРЕНИН Кирилл</v>
          </cell>
          <cell r="C240">
            <v>10114018026</v>
          </cell>
          <cell r="D240">
            <v>39561</v>
          </cell>
          <cell r="E240">
            <v>2</v>
          </cell>
          <cell r="F240" t="str">
            <v>Свердловская обл.</v>
          </cell>
          <cell r="G240" t="str">
            <v>ГАУ ДО СО СШОР "Уктусские горы"</v>
          </cell>
        </row>
        <row r="243">
          <cell r="B243" t="str">
            <v>ГОЛЫБИНА Ирина</v>
          </cell>
          <cell r="D243">
            <v>40065</v>
          </cell>
          <cell r="E243" t="str">
            <v>б/р</v>
          </cell>
          <cell r="F243" t="str">
            <v>Тюменская обл.</v>
          </cell>
          <cell r="G243" t="str">
            <v>Тюменская обл.</v>
          </cell>
        </row>
        <row r="244">
          <cell r="B244" t="str">
            <v>ПОЛЯКОВА Ульяна</v>
          </cell>
          <cell r="D244">
            <v>40475</v>
          </cell>
          <cell r="E244" t="str">
            <v>б/р</v>
          </cell>
          <cell r="F244" t="str">
            <v>Тюменская обл.</v>
          </cell>
          <cell r="G244" t="str">
            <v>Тюменская обл.</v>
          </cell>
        </row>
        <row r="245">
          <cell r="B245" t="str">
            <v>ГОЛЫБИНА Валентина</v>
          </cell>
          <cell r="D245">
            <v>40463</v>
          </cell>
          <cell r="E245" t="str">
            <v>б/р</v>
          </cell>
          <cell r="F245" t="str">
            <v>Тюменская обл.</v>
          </cell>
          <cell r="G245" t="str">
            <v>Тюменская обл.</v>
          </cell>
        </row>
        <row r="246">
          <cell r="B246" t="str">
            <v>ЩЕРБИН Владислав</v>
          </cell>
          <cell r="D246">
            <v>40275</v>
          </cell>
          <cell r="E246" t="str">
            <v>б/р</v>
          </cell>
          <cell r="F246" t="str">
            <v>Тюменская обл.</v>
          </cell>
          <cell r="G246" t="str">
            <v>Тюменская обл.</v>
          </cell>
        </row>
        <row r="247">
          <cell r="B247" t="str">
            <v>ЗОММЕР Максим</v>
          </cell>
          <cell r="C247">
            <v>10113665792</v>
          </cell>
          <cell r="D247">
            <v>39428</v>
          </cell>
          <cell r="E247" t="str">
            <v>КМС</v>
          </cell>
          <cell r="F247" t="str">
            <v>Тюменская обл.</v>
          </cell>
          <cell r="G247" t="str">
            <v>МАУ СШ №2 города Тюмени</v>
          </cell>
        </row>
        <row r="248">
          <cell r="B248" t="str">
            <v>ПАВЛОВ Илья</v>
          </cell>
          <cell r="C248">
            <v>10138611364</v>
          </cell>
          <cell r="D248">
            <v>40562</v>
          </cell>
          <cell r="E248" t="str">
            <v>б/р</v>
          </cell>
          <cell r="F248" t="str">
            <v>Тюменская обл.</v>
          </cell>
          <cell r="G248" t="str">
            <v>МАУ СШ №2 города Тюмени</v>
          </cell>
        </row>
        <row r="249">
          <cell r="B249" t="str">
            <v>РИВКО Арсений</v>
          </cell>
          <cell r="D249">
            <v>40210</v>
          </cell>
          <cell r="E249" t="str">
            <v>б/р</v>
          </cell>
          <cell r="F249" t="str">
            <v>Тюменская обл.</v>
          </cell>
          <cell r="G249" t="str">
            <v>МАУ СШ №2 города Тюмени</v>
          </cell>
        </row>
        <row r="250">
          <cell r="B250" t="str">
            <v>ШЕПЕЛИН Кирилл</v>
          </cell>
          <cell r="D250">
            <v>40314</v>
          </cell>
          <cell r="E250" t="str">
            <v>б/р</v>
          </cell>
          <cell r="F250" t="str">
            <v>Тюменская обл.</v>
          </cell>
          <cell r="G250" t="str">
            <v>МАУ СШ №2 города Тюмени</v>
          </cell>
        </row>
        <row r="251">
          <cell r="B251" t="str">
            <v>МИХАЙЛОВ Даниил</v>
          </cell>
          <cell r="C251">
            <v>10113341652</v>
          </cell>
          <cell r="D251">
            <v>39801</v>
          </cell>
          <cell r="E251">
            <v>2</v>
          </cell>
          <cell r="F251" t="str">
            <v>Тюменская обл.</v>
          </cell>
          <cell r="G251" t="str">
            <v>МАУ СШ №2 города Тюмени</v>
          </cell>
        </row>
        <row r="252">
          <cell r="B252" t="str">
            <v>СЕЛЕЗНЁВ Илья</v>
          </cell>
          <cell r="D252">
            <v>38951</v>
          </cell>
          <cell r="E252" t="str">
            <v>КМС</v>
          </cell>
          <cell r="F252" t="str">
            <v>Тюменская обл.</v>
          </cell>
          <cell r="G252" t="str">
            <v>МАУ СШ №2 города Тюмени</v>
          </cell>
        </row>
        <row r="253">
          <cell r="B253" t="str">
            <v>ДЕДУСЕНКО Иван</v>
          </cell>
          <cell r="C253">
            <v>10138573978</v>
          </cell>
          <cell r="D253">
            <v>39955</v>
          </cell>
          <cell r="E253" t="str">
            <v>б/р</v>
          </cell>
          <cell r="F253" t="str">
            <v>Тюменская обл.</v>
          </cell>
          <cell r="G253" t="str">
            <v>МАУ СШ №2 города Тюмени</v>
          </cell>
        </row>
        <row r="254">
          <cell r="B254" t="str">
            <v>КОРМАЧЕВ Илья</v>
          </cell>
          <cell r="D254">
            <v>40352</v>
          </cell>
          <cell r="E254" t="str">
            <v>б/р</v>
          </cell>
          <cell r="F254" t="str">
            <v>Тюменская обл.</v>
          </cell>
          <cell r="G254" t="str">
            <v>МАУ СШ №2 города Тюмени</v>
          </cell>
        </row>
        <row r="255">
          <cell r="B255" t="str">
            <v>ВАСИЛЬЕВ Олег</v>
          </cell>
          <cell r="C255">
            <v>10131460747</v>
          </cell>
          <cell r="D255">
            <v>39558</v>
          </cell>
          <cell r="E255" t="str">
            <v>б/р</v>
          </cell>
          <cell r="F255" t="str">
            <v>Тюменская обл.</v>
          </cell>
          <cell r="G255" t="str">
            <v>МАУ СШ №2 города Тюмени</v>
          </cell>
        </row>
        <row r="257">
          <cell r="B257" t="str">
            <v>КОНОНЕНКО Максим</v>
          </cell>
          <cell r="C257">
            <v>10113103091</v>
          </cell>
          <cell r="D257">
            <v>39096</v>
          </cell>
          <cell r="E257" t="str">
            <v>КМС</v>
          </cell>
          <cell r="F257" t="str">
            <v>Кемеровская обл.</v>
          </cell>
          <cell r="G257" t="str">
            <v>г.Кемерово,МАФСУ "СШОР № 2"</v>
          </cell>
        </row>
        <row r="258">
          <cell r="B258" t="str">
            <v>ВАКУЛИН Игорь</v>
          </cell>
          <cell r="C258">
            <v>10076518230</v>
          </cell>
          <cell r="D258">
            <v>38058</v>
          </cell>
          <cell r="E258" t="str">
            <v>КМС</v>
          </cell>
          <cell r="F258" t="str">
            <v>Кемеровская обл.</v>
          </cell>
          <cell r="G258" t="str">
            <v>г.Кемерово,МАФСУ "СШОР № 2"</v>
          </cell>
        </row>
        <row r="259">
          <cell r="B259" t="str">
            <v>КРАСЮК Варвара</v>
          </cell>
          <cell r="C259">
            <v>10114286996</v>
          </cell>
          <cell r="D259">
            <v>39383</v>
          </cell>
          <cell r="E259" t="str">
            <v>КМС</v>
          </cell>
          <cell r="F259" t="str">
            <v>Кемеровская обл.</v>
          </cell>
          <cell r="G259" t="str">
            <v>г.Кемерово,МАФСУ "СШОР № 2"</v>
          </cell>
        </row>
        <row r="260">
          <cell r="B260" t="str">
            <v>ЛЕОНОВ Степан</v>
          </cell>
          <cell r="C260">
            <v>10137061485</v>
          </cell>
          <cell r="D260">
            <v>40480</v>
          </cell>
          <cell r="E260">
            <v>2</v>
          </cell>
          <cell r="F260" t="str">
            <v>Кемеровская обл.</v>
          </cell>
          <cell r="G260" t="str">
            <v>г.Кемерово,МАФСУ "СШОР № 2"</v>
          </cell>
        </row>
        <row r="261">
          <cell r="B261" t="str">
            <v>ЮДИН Семен</v>
          </cell>
          <cell r="C261">
            <v>10137987029</v>
          </cell>
          <cell r="D261">
            <v>40397</v>
          </cell>
          <cell r="E261">
            <v>3</v>
          </cell>
          <cell r="F261" t="str">
            <v>Кемеровская обл.</v>
          </cell>
          <cell r="G261" t="str">
            <v>г.Кемерово,МАФСУ "СШОР № 2"</v>
          </cell>
        </row>
        <row r="262">
          <cell r="B262" t="str">
            <v>ЦИЛИНКЕВИЧ Полина</v>
          </cell>
          <cell r="C262">
            <v>10113107943</v>
          </cell>
          <cell r="D262">
            <v>39744</v>
          </cell>
          <cell r="E262" t="str">
            <v>КМС</v>
          </cell>
          <cell r="F262" t="str">
            <v>Кемеровская обл.</v>
          </cell>
          <cell r="G262" t="str">
            <v>г.Кемерово,МАФСУ "СШОР № 2"</v>
          </cell>
        </row>
        <row r="263">
          <cell r="B263" t="str">
            <v>ЮДИНА Александра</v>
          </cell>
          <cell r="C263">
            <v>10118211759</v>
          </cell>
          <cell r="D263">
            <v>39223</v>
          </cell>
          <cell r="E263" t="str">
            <v>КМС</v>
          </cell>
          <cell r="F263" t="str">
            <v>Кемеровская обл.</v>
          </cell>
          <cell r="G263" t="str">
            <v>г.Кемерово,МАФСУ "СШОР № 2"</v>
          </cell>
        </row>
        <row r="264">
          <cell r="B264" t="str">
            <v>АНДРИЕНКО Тимофей</v>
          </cell>
          <cell r="C264">
            <v>10104018942</v>
          </cell>
          <cell r="D264">
            <v>39047</v>
          </cell>
          <cell r="E264" t="str">
            <v>КМС</v>
          </cell>
          <cell r="F264" t="str">
            <v>Кемеровская обл.</v>
          </cell>
          <cell r="G264" t="str">
            <v>г.Кемерово,МАФСУ "СШОР № 2"</v>
          </cell>
        </row>
        <row r="265">
          <cell r="B265" t="str">
            <v>ВАСИЛЬЕВ Кирилл</v>
          </cell>
          <cell r="D265">
            <v>39838</v>
          </cell>
          <cell r="E265">
            <v>3</v>
          </cell>
          <cell r="F265" t="str">
            <v>Кемеровская обл.</v>
          </cell>
          <cell r="G265" t="str">
            <v>г.Кемерово,МАФСУ "СШОР № 2"</v>
          </cell>
        </row>
        <row r="266">
          <cell r="B266" t="str">
            <v>СМЕТАНИН Данил</v>
          </cell>
          <cell r="D266">
            <v>40690</v>
          </cell>
          <cell r="E266" t="str">
            <v>2юн.</v>
          </cell>
          <cell r="F266" t="str">
            <v>Кемеровская обл.</v>
          </cell>
          <cell r="G266" t="str">
            <v>г.Кемерово,МАФСУ "СШОР № 2"</v>
          </cell>
        </row>
        <row r="267">
          <cell r="B267" t="str">
            <v>КАРУЛЯ Роман</v>
          </cell>
          <cell r="C267">
            <v>10113557476</v>
          </cell>
          <cell r="D267">
            <v>39200</v>
          </cell>
          <cell r="E267" t="str">
            <v>КМС</v>
          </cell>
          <cell r="F267" t="str">
            <v>Кемеровская обл.</v>
          </cell>
          <cell r="G267" t="str">
            <v>г.Кемерово,МАФСУ "СШОР № 2"</v>
          </cell>
        </row>
        <row r="268">
          <cell r="B268" t="str">
            <v>ЕФРЕМОВА Зарина</v>
          </cell>
          <cell r="D268">
            <v>39825</v>
          </cell>
          <cell r="E268">
            <v>3</v>
          </cell>
          <cell r="F268" t="str">
            <v>Кемеровская обл.</v>
          </cell>
          <cell r="G268" t="str">
            <v>г.Кемерово,МАФСУ "СШОР № 2"</v>
          </cell>
        </row>
        <row r="269">
          <cell r="B269" t="str">
            <v>КОРХОВА Анастасия</v>
          </cell>
          <cell r="C269">
            <v>10105722304</v>
          </cell>
          <cell r="D269">
            <v>38901</v>
          </cell>
          <cell r="E269" t="str">
            <v>КМС</v>
          </cell>
          <cell r="F269" t="str">
            <v>Кемеровская обл.</v>
          </cell>
          <cell r="G269" t="str">
            <v>г.Кемерово,МАФСУ "СШОР № 2"</v>
          </cell>
        </row>
        <row r="270">
          <cell r="B270" t="str">
            <v>СОБОЛЕВ Иван</v>
          </cell>
          <cell r="D270">
            <v>41108</v>
          </cell>
          <cell r="E270" t="str">
            <v>б/р</v>
          </cell>
          <cell r="F270" t="str">
            <v>Кемеровская обл.</v>
          </cell>
          <cell r="G270" t="str">
            <v>г.Кемерово,МАФСУ "СШОР № 2"</v>
          </cell>
        </row>
        <row r="271">
          <cell r="B271" t="str">
            <v>ГОЛОВИН Егор</v>
          </cell>
          <cell r="C271">
            <v>10116255591</v>
          </cell>
          <cell r="D271">
            <v>38730</v>
          </cell>
          <cell r="E271" t="str">
            <v>КМС</v>
          </cell>
          <cell r="F271" t="str">
            <v>Кемеровская обл.</v>
          </cell>
          <cell r="G271" t="str">
            <v>МАФСУ "СШОР по легкой атлетике",г.Новокузнецк</v>
          </cell>
        </row>
        <row r="272">
          <cell r="B272" t="str">
            <v>ПОТАПОВА Екатерина</v>
          </cell>
          <cell r="C272">
            <v>10106932275</v>
          </cell>
          <cell r="D272">
            <v>38649</v>
          </cell>
          <cell r="E272" t="str">
            <v>КМС</v>
          </cell>
          <cell r="F272" t="str">
            <v>Кемеровская обл.</v>
          </cell>
          <cell r="G272" t="str">
            <v>МАФСУ "СШОР по легкой атлетике",г.Новокузнецк</v>
          </cell>
        </row>
        <row r="273">
          <cell r="B273" t="str">
            <v>ГОДИН Михаил</v>
          </cell>
          <cell r="C273">
            <v>10090441164</v>
          </cell>
          <cell r="D273">
            <v>38312</v>
          </cell>
          <cell r="E273" t="str">
            <v>МС</v>
          </cell>
          <cell r="F273" t="str">
            <v>Санкт-Петербург</v>
          </cell>
          <cell r="G273" t="str">
            <v>СПБ ГБПОУ УОР № 1</v>
          </cell>
        </row>
        <row r="274">
          <cell r="B274" t="str">
            <v>АЛЕКСЕЕВ Лаврентий</v>
          </cell>
          <cell r="C274">
            <v>10103577792</v>
          </cell>
          <cell r="D274">
            <v>37602</v>
          </cell>
          <cell r="E274" t="str">
            <v>МС</v>
          </cell>
          <cell r="F274" t="str">
            <v>Санкт-Петербург</v>
          </cell>
          <cell r="G274" t="str">
            <v>СПБ ГБПОУ УОР № 1</v>
          </cell>
        </row>
        <row r="275">
          <cell r="B275" t="str">
            <v>ШЕКЕЛАШВИЛИ Давид</v>
          </cell>
          <cell r="C275">
            <v>10063781322</v>
          </cell>
          <cell r="D275">
            <v>37834</v>
          </cell>
          <cell r="E275" t="str">
            <v>МС</v>
          </cell>
          <cell r="F275" t="str">
            <v>Санкт-Петербург</v>
          </cell>
          <cell r="G275" t="str">
            <v>СПБ ГБПОУ УОР № 1</v>
          </cell>
        </row>
        <row r="276">
          <cell r="B276" t="str">
            <v>ИЕВЛЕВ Константин</v>
          </cell>
          <cell r="C276">
            <v>10055304633</v>
          </cell>
          <cell r="D276">
            <v>37870</v>
          </cell>
          <cell r="E276" t="str">
            <v>КМС</v>
          </cell>
          <cell r="F276" t="str">
            <v>Санкт-Петербург</v>
          </cell>
          <cell r="G276" t="str">
            <v>СПБ ГБПОУ УОР № 1</v>
          </cell>
        </row>
        <row r="277">
          <cell r="B277" t="str">
            <v>НАУМОВ Максим</v>
          </cell>
          <cell r="C277">
            <v>10034934431</v>
          </cell>
          <cell r="D277">
            <v>36630</v>
          </cell>
          <cell r="E277" t="str">
            <v>МС</v>
          </cell>
          <cell r="F277" t="str">
            <v>Тульская обл.-Свердловская обл.</v>
          </cell>
          <cell r="G277" t="str">
            <v>СШОР "Велосипедный спорт"-ГУ ТО ЦСП-Свердловская обл.</v>
          </cell>
        </row>
        <row r="278">
          <cell r="B278" t="str">
            <v>ГИРИЛОВИЧ Игорь</v>
          </cell>
          <cell r="C278">
            <v>10083104530</v>
          </cell>
          <cell r="D278">
            <v>38427</v>
          </cell>
          <cell r="E278" t="str">
            <v>МС</v>
          </cell>
          <cell r="F278" t="str">
            <v>Тульская обл.</v>
          </cell>
          <cell r="G278" t="str">
            <v>СШОР "Велосипедный спорт"-ГУ ТО ЦСП</v>
          </cell>
        </row>
        <row r="279">
          <cell r="B279" t="str">
            <v>МЕДЕНЕЦ Богдан</v>
          </cell>
          <cell r="C279">
            <v>10082411180</v>
          </cell>
          <cell r="D279">
            <v>38034</v>
          </cell>
          <cell r="E279" t="str">
            <v>МС</v>
          </cell>
          <cell r="F279" t="str">
            <v>Тульская обл.</v>
          </cell>
          <cell r="G279" t="str">
            <v>СШОР "Велосипедный спорт"-ГУ ТО ЦСП</v>
          </cell>
        </row>
        <row r="280">
          <cell r="B280" t="str">
            <v>НЕСТЕРОВ Дмитрий</v>
          </cell>
          <cell r="C280">
            <v>10015266972</v>
          </cell>
          <cell r="D280">
            <v>36202</v>
          </cell>
          <cell r="E280" t="str">
            <v>МСМК</v>
          </cell>
          <cell r="F280" t="str">
            <v>Тульская обл.</v>
          </cell>
          <cell r="G280" t="str">
            <v>СШОР "Велосипедный спорт"-ГУ ТО ЦСП</v>
          </cell>
        </row>
        <row r="281">
          <cell r="B281" t="str">
            <v>ДУБЧЕНКО Александр</v>
          </cell>
          <cell r="C281">
            <v>10007772108</v>
          </cell>
          <cell r="D281">
            <v>34749</v>
          </cell>
          <cell r="E281" t="str">
            <v>МСМК</v>
          </cell>
          <cell r="F281" t="str">
            <v>Тульская обл.</v>
          </cell>
          <cell r="G281" t="str">
            <v>СШОР "Велосипедный спорт"-ГУ ТО ЦСП</v>
          </cell>
        </row>
        <row r="282">
          <cell r="B282" t="str">
            <v>СПИРИН Вениамин</v>
          </cell>
          <cell r="C282">
            <v>10036031844</v>
          </cell>
          <cell r="D282">
            <v>36989</v>
          </cell>
          <cell r="E282" t="str">
            <v>МС</v>
          </cell>
          <cell r="F282" t="str">
            <v>Москва</v>
          </cell>
          <cell r="G282" t="str">
            <v>ГБПОУ "МССУОР №2" Москомспорта- Динамо</v>
          </cell>
        </row>
        <row r="283">
          <cell r="B283" t="str">
            <v>ГЛАДЫШЕВ Иван</v>
          </cell>
          <cell r="C283">
            <v>10036069533</v>
          </cell>
          <cell r="D283">
            <v>37116</v>
          </cell>
          <cell r="E283" t="str">
            <v>МСМК</v>
          </cell>
          <cell r="F283" t="str">
            <v>Москва</v>
          </cell>
          <cell r="G283" t="str">
            <v>ГБПОУ "МССУОР №2" Москомспорта- Динамо</v>
          </cell>
        </row>
        <row r="284">
          <cell r="B284" t="str">
            <v>БУРЛАКОВ Данила</v>
          </cell>
          <cell r="C284">
            <v>10034956154</v>
          </cell>
          <cell r="D284">
            <v>36828</v>
          </cell>
          <cell r="E284" t="str">
            <v>МСМК</v>
          </cell>
          <cell r="F284" t="str">
            <v>Москва</v>
          </cell>
          <cell r="G284" t="str">
            <v>ГБПОУ "МССУОР №2" Москомспорта- Динамо</v>
          </cell>
        </row>
        <row r="285">
          <cell r="B285" t="str">
            <v>ЯВЕНКОВ Александр</v>
          </cell>
          <cell r="C285">
            <v>10076948161</v>
          </cell>
          <cell r="D285">
            <v>38092</v>
          </cell>
          <cell r="E285" t="str">
            <v>КМС</v>
          </cell>
          <cell r="F285" t="str">
            <v>Москва</v>
          </cell>
          <cell r="G285" t="str">
            <v>ГБПОУ "МССУОР №2" Москомспорта- Динамо</v>
          </cell>
        </row>
        <row r="286">
          <cell r="B286" t="str">
            <v>ШАРАПОВ Александр</v>
          </cell>
          <cell r="C286">
            <v>10007897295</v>
          </cell>
          <cell r="D286">
            <v>34399</v>
          </cell>
          <cell r="E286" t="str">
            <v>ЗМС</v>
          </cell>
          <cell r="F286" t="str">
            <v>Москва</v>
          </cell>
          <cell r="G286" t="str">
            <v>ГБПОУ "МССУОР №2" Москомспорта- Динамо</v>
          </cell>
        </row>
        <row r="287">
          <cell r="B287" t="str">
            <v>ХОМЯКОВ Артемий</v>
          </cell>
          <cell r="C287">
            <v>10053914604</v>
          </cell>
          <cell r="D287">
            <v>37947</v>
          </cell>
          <cell r="E287" t="str">
            <v>МС</v>
          </cell>
          <cell r="F287" t="str">
            <v>Москва</v>
          </cell>
          <cell r="G287" t="str">
            <v>ГБПОУ "МССУОР №2" Москомспорта- Динамо</v>
          </cell>
        </row>
        <row r="288">
          <cell r="B288" t="str">
            <v>ХЛУПОВ Дмитрий</v>
          </cell>
          <cell r="C288">
            <v>10097338167</v>
          </cell>
          <cell r="D288">
            <v>38553</v>
          </cell>
          <cell r="E288" t="str">
            <v>МС</v>
          </cell>
          <cell r="F288" t="str">
            <v>Москва</v>
          </cell>
          <cell r="G288" t="str">
            <v>ГБПОУ "МССУОР №2" Москомспорта- Динамо</v>
          </cell>
        </row>
        <row r="289">
          <cell r="B289" t="str">
            <v>СЕРГЕЕВ Георгий</v>
          </cell>
          <cell r="C289">
            <v>10102489978</v>
          </cell>
          <cell r="D289">
            <v>38595</v>
          </cell>
          <cell r="E289" t="str">
            <v>МС</v>
          </cell>
          <cell r="F289" t="str">
            <v>Москва</v>
          </cell>
          <cell r="G289" t="str">
            <v>ГБПОУ "МССУОР №2" Москомспорта- Динамо</v>
          </cell>
        </row>
        <row r="290">
          <cell r="B290" t="str">
            <v>КИРИЛЬЦЕВ Никита</v>
          </cell>
          <cell r="C290">
            <v>10082333782</v>
          </cell>
          <cell r="D290">
            <v>38364</v>
          </cell>
          <cell r="E290" t="str">
            <v>МС</v>
          </cell>
          <cell r="F290" t="str">
            <v>Москва</v>
          </cell>
          <cell r="G290" t="str">
            <v xml:space="preserve">ГБУ ДО "ФСО "Юность Москвы" </v>
          </cell>
        </row>
        <row r="291">
          <cell r="B291" t="str">
            <v>РОМАНОВ Андрей</v>
          </cell>
          <cell r="C291">
            <v>10077957971</v>
          </cell>
          <cell r="D291">
            <v>38460</v>
          </cell>
          <cell r="E291" t="str">
            <v>МС</v>
          </cell>
          <cell r="F291" t="str">
            <v>Москва</v>
          </cell>
          <cell r="G291" t="str">
            <v xml:space="preserve">ГБУ ДО "ФСО "Юность Москвы" </v>
          </cell>
        </row>
        <row r="292">
          <cell r="B292" t="str">
            <v>ПОПОВ Александр</v>
          </cell>
          <cell r="C292">
            <v>10076770187</v>
          </cell>
          <cell r="D292">
            <v>37974</v>
          </cell>
          <cell r="E292" t="str">
            <v>МС</v>
          </cell>
          <cell r="F292" t="str">
            <v>Москва</v>
          </cell>
          <cell r="G292" t="str">
            <v xml:space="preserve">ГБУ ДО "ФСО "Юность Москвы" </v>
          </cell>
        </row>
        <row r="293">
          <cell r="B293" t="str">
            <v>БРЫЗГАЛОВ Даниил</v>
          </cell>
          <cell r="C293">
            <v>10114989945</v>
          </cell>
          <cell r="D293">
            <v>38436</v>
          </cell>
          <cell r="E293" t="str">
            <v>КМС</v>
          </cell>
          <cell r="F293" t="str">
            <v>Москва</v>
          </cell>
          <cell r="G293" t="str">
            <v>ГБУ ДО "Московская академия велосипедного спорта"</v>
          </cell>
        </row>
        <row r="294">
          <cell r="B294" t="str">
            <v>ЕВТУШЕНКО Александр</v>
          </cell>
          <cell r="C294">
            <v>10008705025</v>
          </cell>
          <cell r="D294">
            <v>34150</v>
          </cell>
          <cell r="E294" t="str">
            <v>МСМК</v>
          </cell>
          <cell r="F294" t="str">
            <v>Респ.Адыгея-Орловская обл.</v>
          </cell>
          <cell r="G294" t="str">
            <v>Республика Адыгея,ОО "ОРФВС"</v>
          </cell>
        </row>
        <row r="295">
          <cell r="B295" t="str">
            <v>КАЗАНЦЕВ Александр</v>
          </cell>
          <cell r="C295">
            <v>10036101461</v>
          </cell>
          <cell r="D295">
            <v>37930</v>
          </cell>
          <cell r="E295" t="str">
            <v>МС</v>
          </cell>
          <cell r="F295" t="str">
            <v>Респ.Удмуртия</v>
          </cell>
          <cell r="G295" t="str">
            <v>МБУ ДО СШОР "Сарапул"</v>
          </cell>
        </row>
        <row r="296">
          <cell r="B296" t="str">
            <v>ГАЛИХАНОВ Денис</v>
          </cell>
          <cell r="C296">
            <v>10090420148</v>
          </cell>
          <cell r="D296">
            <v>38909</v>
          </cell>
          <cell r="E296" t="str">
            <v>КМС</v>
          </cell>
          <cell r="F296" t="str">
            <v>Санкт-Петербург</v>
          </cell>
          <cell r="G296" t="str">
            <v>СПБ ГБПОУ УОР № 1</v>
          </cell>
        </row>
        <row r="297">
          <cell r="B297" t="str">
            <v>МОКЕЕВ Захар</v>
          </cell>
          <cell r="C297">
            <v>10142219636</v>
          </cell>
          <cell r="D297">
            <v>39466</v>
          </cell>
          <cell r="E297" t="str">
            <v>КМС</v>
          </cell>
          <cell r="F297" t="str">
            <v>Санкт-Петербург</v>
          </cell>
          <cell r="G297" t="str">
            <v>СПБ ГБПОУ УОР № 1</v>
          </cell>
        </row>
        <row r="298">
          <cell r="B298" t="str">
            <v>ЦВЕТКОВ Артем</v>
          </cell>
          <cell r="C298">
            <v>10119497011</v>
          </cell>
          <cell r="D298">
            <v>39295</v>
          </cell>
          <cell r="E298" t="str">
            <v>КМС</v>
          </cell>
          <cell r="F298" t="str">
            <v>Санкт-Петербург</v>
          </cell>
          <cell r="G298" t="str">
            <v>СПБ ГБПОУ УОР № 1</v>
          </cell>
        </row>
        <row r="299">
          <cell r="B299" t="str">
            <v>ПАВЛОВСКИЙ Дмитрий</v>
          </cell>
          <cell r="C299">
            <v>10111626065</v>
          </cell>
          <cell r="D299">
            <v>39347</v>
          </cell>
          <cell r="E299" t="str">
            <v>КМС</v>
          </cell>
          <cell r="F299" t="str">
            <v>Санкт-Петербург</v>
          </cell>
          <cell r="G299" t="str">
            <v>СПБ ГБПОУ УОР № 1</v>
          </cell>
        </row>
        <row r="300">
          <cell r="B300" t="str">
            <v>КЕРНИЦКИЙ Максим</v>
          </cell>
          <cell r="C300">
            <v>10092183326</v>
          </cell>
          <cell r="D300">
            <v>38983</v>
          </cell>
          <cell r="E300" t="str">
            <v>КМС</v>
          </cell>
          <cell r="F300" t="str">
            <v>Санкт-Петербург</v>
          </cell>
          <cell r="G300" t="str">
            <v>ГБОУШИ "Олимпийский резерв"</v>
          </cell>
        </row>
        <row r="301">
          <cell r="B301" t="str">
            <v>КИРСАНОВ Алексей</v>
          </cell>
          <cell r="C301">
            <v>10110342433</v>
          </cell>
          <cell r="D301">
            <v>38775</v>
          </cell>
          <cell r="E301" t="str">
            <v>КМС</v>
          </cell>
          <cell r="F301" t="str">
            <v>Санкт-Петербург</v>
          </cell>
          <cell r="G301" t="str">
            <v>ГБОУШИ "Олимпийский резерв"</v>
          </cell>
        </row>
        <row r="302">
          <cell r="B302" t="str">
            <v>ПОПОВ Максим</v>
          </cell>
          <cell r="C302">
            <v>10095277121</v>
          </cell>
          <cell r="D302">
            <v>38766</v>
          </cell>
          <cell r="E302" t="str">
            <v>КМС</v>
          </cell>
          <cell r="F302" t="str">
            <v>Санкт-Петербург</v>
          </cell>
          <cell r="G302" t="str">
            <v>ГБОУШИ "Олимпийский резерв"</v>
          </cell>
        </row>
        <row r="303">
          <cell r="B303" t="str">
            <v>ПУЧЕНКИН Артем</v>
          </cell>
          <cell r="C303">
            <v>10100863008</v>
          </cell>
          <cell r="D303">
            <v>39432</v>
          </cell>
          <cell r="E303" t="str">
            <v>КМС</v>
          </cell>
          <cell r="F303" t="str">
            <v>Тульская обл.</v>
          </cell>
          <cell r="G303" t="str">
            <v>СШОР "Велосипедный спорт"-ГУ ТО ЦСП</v>
          </cell>
        </row>
        <row r="304">
          <cell r="B304" t="str">
            <v>СМИРНОВ Роман</v>
          </cell>
          <cell r="C304">
            <v>10101388222</v>
          </cell>
          <cell r="D304">
            <v>39390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ИСАЕВ Павел</v>
          </cell>
          <cell r="C305">
            <v>10091275667</v>
          </cell>
          <cell r="D305">
            <v>39330</v>
          </cell>
          <cell r="E305" t="str">
            <v>КМС</v>
          </cell>
          <cell r="F305" t="str">
            <v>Тульская обл.</v>
          </cell>
          <cell r="G305" t="str">
            <v>СШОР "Велосипедный спорт"-ГУ ТО ЦСП</v>
          </cell>
        </row>
        <row r="306">
          <cell r="B306" t="str">
            <v>БЫКОВСКИЙ Никита</v>
          </cell>
          <cell r="C306">
            <v>10094923271</v>
          </cell>
          <cell r="D306">
            <v>38917</v>
          </cell>
          <cell r="E306" t="str">
            <v>КМС</v>
          </cell>
          <cell r="F306" t="str">
            <v>Тульская обл.</v>
          </cell>
          <cell r="G306" t="str">
            <v>СШОР "Велосипедный спорт"-ГУ ТО ЦСП</v>
          </cell>
        </row>
        <row r="307">
          <cell r="B307" t="str">
            <v>ЗЫБИН Артем</v>
          </cell>
          <cell r="C307">
            <v>10131028691</v>
          </cell>
          <cell r="D307">
            <v>39747</v>
          </cell>
          <cell r="E307" t="str">
            <v>КМС</v>
          </cell>
          <cell r="F307" t="str">
            <v>Тульская обл.</v>
          </cell>
          <cell r="G307" t="str">
            <v>СШОР "Велосипедный спорт"-ГУ ТО ЦСП</v>
          </cell>
        </row>
        <row r="308">
          <cell r="B308" t="str">
            <v>АМЕЛИН Даниил</v>
          </cell>
          <cell r="C308">
            <v>10092179383</v>
          </cell>
          <cell r="D308">
            <v>38819</v>
          </cell>
          <cell r="E308" t="str">
            <v>КМС</v>
          </cell>
          <cell r="F308" t="str">
            <v>Москва</v>
          </cell>
          <cell r="G308" t="str">
            <v>ГБПОУ "МССУОР №2" Москомспорта- Динамо</v>
          </cell>
        </row>
        <row r="309">
          <cell r="B309" t="str">
            <v>САМУСЕВ Иван</v>
          </cell>
          <cell r="C309">
            <v>10112134711</v>
          </cell>
          <cell r="D309">
            <v>38958</v>
          </cell>
          <cell r="E309" t="str">
            <v>КМС</v>
          </cell>
          <cell r="F309" t="str">
            <v>Москва</v>
          </cell>
          <cell r="G309" t="str">
            <v>ГБПОУ "МССУОР №2" Москомспорта- Динамо</v>
          </cell>
        </row>
        <row r="310">
          <cell r="B310" t="str">
            <v>ТЛЮСТАНГЕЛОВ Даниил</v>
          </cell>
          <cell r="C310">
            <v>10092384194</v>
          </cell>
          <cell r="D310">
            <v>38721</v>
          </cell>
          <cell r="E310" t="str">
            <v>КМС</v>
          </cell>
          <cell r="F310" t="str">
            <v>Москва</v>
          </cell>
          <cell r="G310" t="str">
            <v>ГБПОУ "МССУОР №2" Москомспорта- Динамо</v>
          </cell>
        </row>
        <row r="311">
          <cell r="B311" t="str">
            <v>КИМАКОВСКИЙ Захар</v>
          </cell>
          <cell r="C311">
            <v>10107322194</v>
          </cell>
          <cell r="D311">
            <v>39113</v>
          </cell>
          <cell r="E311" t="str">
            <v>КМС</v>
          </cell>
          <cell r="F311" t="str">
            <v>Москва</v>
          </cell>
          <cell r="G311" t="str">
            <v>ГБПОУ "МССУОР №2" Москомспорта- Динамо</v>
          </cell>
        </row>
        <row r="312">
          <cell r="B312" t="str">
            <v>АФАНАСЬЕВ Никита</v>
          </cell>
          <cell r="C312">
            <v>10100511986</v>
          </cell>
          <cell r="D312">
            <v>38756</v>
          </cell>
          <cell r="E312" t="str">
            <v>КМС</v>
          </cell>
          <cell r="F312" t="str">
            <v>Москва</v>
          </cell>
          <cell r="G312" t="str">
            <v>ГБПОУ "МССУОР №2" Москомспорта- Динамо</v>
          </cell>
        </row>
        <row r="321">
          <cell r="B321" t="str">
            <v>КУЗЬМИН Кирилл</v>
          </cell>
          <cell r="C321">
            <v>10093068450</v>
          </cell>
          <cell r="D321">
            <v>38798</v>
          </cell>
          <cell r="E321" t="str">
            <v>КМС</v>
          </cell>
          <cell r="F321" t="str">
            <v>Респ.Удмуртия</v>
          </cell>
          <cell r="G321" t="str">
            <v>БУ ДО УР ССШОР по велоспорту</v>
          </cell>
        </row>
        <row r="322">
          <cell r="B322" t="str">
            <v>КИРИЛЬЦЕВ Тимур</v>
          </cell>
          <cell r="C322">
            <v>10090059834</v>
          </cell>
          <cell r="D322">
            <v>39363</v>
          </cell>
          <cell r="E322" t="str">
            <v>КМС</v>
          </cell>
          <cell r="F322" t="str">
            <v>Москва</v>
          </cell>
          <cell r="G322" t="str">
            <v xml:space="preserve">ГБУ ДО "ФСО "Юность Москвы" </v>
          </cell>
        </row>
        <row r="323">
          <cell r="B323" t="str">
            <v>ШЕШЕНИН Андрей</v>
          </cell>
          <cell r="C323">
            <v>10090423683</v>
          </cell>
          <cell r="D323">
            <v>38945</v>
          </cell>
          <cell r="E323" t="str">
            <v>КМС</v>
          </cell>
          <cell r="F323" t="str">
            <v>Москва</v>
          </cell>
          <cell r="G323" t="str">
            <v xml:space="preserve">ГБУ ДО "ФСО "Юность Москвы"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6D2E-BA4E-4100-A538-71357B5D6E98}">
  <sheetPr>
    <tabColor rgb="FFFFC000"/>
  </sheetPr>
  <dimension ref="A1:N74"/>
  <sheetViews>
    <sheetView tabSelected="1" view="pageBreakPreview" topLeftCell="A34" zoomScale="80" zoomScaleNormal="100" zoomScaleSheetLayoutView="80" workbookViewId="0">
      <selection activeCell="B37" sqref="B37"/>
    </sheetView>
  </sheetViews>
  <sheetFormatPr defaultColWidth="9.1796875" defaultRowHeight="13" x14ac:dyDescent="0.25"/>
  <cols>
    <col min="1" max="1" width="7" style="1" customWidth="1"/>
    <col min="2" max="2" width="7" style="100" customWidth="1"/>
    <col min="3" max="3" width="15.6328125" style="100" customWidth="1"/>
    <col min="4" max="4" width="26" style="1" customWidth="1"/>
    <col min="5" max="5" width="12.36328125" style="1" customWidth="1"/>
    <col min="6" max="6" width="9.1796875" style="1" customWidth="1"/>
    <col min="7" max="7" width="33.08984375" style="1" customWidth="1"/>
    <col min="8" max="8" width="12.453125" style="1" customWidth="1"/>
    <col min="9" max="9" width="11.81640625" style="1" customWidth="1"/>
    <col min="10" max="10" width="14.1796875" style="1" customWidth="1"/>
    <col min="11" max="16384" width="9.1796875" style="1"/>
  </cols>
  <sheetData>
    <row r="1" spans="1:10" ht="15.75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.75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18.5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ht="18.5" x14ac:dyDescent="0.25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8.5" x14ac:dyDescent="0.25">
      <c r="A5" s="136" t="s">
        <v>4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ht="5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3" customFormat="1" ht="28.5" x14ac:dyDescent="0.25">
      <c r="A7" s="137" t="s">
        <v>5</v>
      </c>
      <c r="B7" s="137"/>
      <c r="C7" s="137"/>
      <c r="D7" s="137"/>
      <c r="E7" s="137"/>
      <c r="F7" s="137"/>
      <c r="G7" s="137"/>
      <c r="H7" s="137"/>
      <c r="I7" s="137"/>
      <c r="J7" s="137"/>
    </row>
    <row r="8" spans="1:10" s="3" customFormat="1" ht="18" customHeight="1" x14ac:dyDescent="0.25">
      <c r="A8" s="128" t="s">
        <v>6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0" s="3" customFormat="1" ht="4.5" customHeight="1" thickBot="1" x14ac:dyDescent="0.3">
      <c r="A9" s="129"/>
      <c r="B9" s="129"/>
      <c r="C9" s="129"/>
      <c r="D9" s="129"/>
      <c r="E9" s="129"/>
      <c r="F9" s="129"/>
      <c r="G9" s="129"/>
      <c r="H9" s="129"/>
      <c r="I9" s="129"/>
      <c r="J9" s="129"/>
    </row>
    <row r="10" spans="1:10" ht="17.5" customHeight="1" thickTop="1" x14ac:dyDescent="0.25">
      <c r="A10" s="130" t="s">
        <v>7</v>
      </c>
      <c r="B10" s="131"/>
      <c r="C10" s="131"/>
      <c r="D10" s="131"/>
      <c r="E10" s="131"/>
      <c r="F10" s="131"/>
      <c r="G10" s="131"/>
      <c r="H10" s="131"/>
      <c r="I10" s="131"/>
      <c r="J10" s="132"/>
    </row>
    <row r="11" spans="1:10" ht="18" customHeight="1" x14ac:dyDescent="0.25">
      <c r="A11" s="133" t="s">
        <v>8</v>
      </c>
      <c r="B11" s="134"/>
      <c r="C11" s="134"/>
      <c r="D11" s="134"/>
      <c r="E11" s="134"/>
      <c r="F11" s="134"/>
      <c r="G11" s="134"/>
      <c r="H11" s="134"/>
      <c r="I11" s="134"/>
      <c r="J11" s="135"/>
    </row>
    <row r="12" spans="1:10" ht="19.5" customHeight="1" x14ac:dyDescent="0.25">
      <c r="A12" s="133" t="s">
        <v>9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ht="15.75" customHeight="1" x14ac:dyDescent="0.25">
      <c r="A13" s="4"/>
      <c r="B13" s="5"/>
      <c r="C13" s="5"/>
      <c r="D13" s="5"/>
      <c r="E13" s="5"/>
      <c r="F13" s="5"/>
      <c r="G13" s="5"/>
      <c r="H13" s="5"/>
      <c r="I13" s="6"/>
      <c r="J13" s="7"/>
    </row>
    <row r="14" spans="1:10" ht="14.5" x14ac:dyDescent="0.3">
      <c r="A14" s="8" t="s">
        <v>10</v>
      </c>
      <c r="B14" s="9"/>
      <c r="C14" s="9"/>
      <c r="D14" s="10"/>
      <c r="E14" s="11"/>
      <c r="F14" s="11"/>
      <c r="G14" s="12" t="s">
        <v>11</v>
      </c>
      <c r="H14" s="11"/>
      <c r="I14" s="117" t="s">
        <v>12</v>
      </c>
      <c r="J14" s="118"/>
    </row>
    <row r="15" spans="1:10" ht="14.5" x14ac:dyDescent="0.25">
      <c r="A15" s="13" t="s">
        <v>13</v>
      </c>
      <c r="B15" s="14"/>
      <c r="C15" s="14"/>
      <c r="D15" s="15"/>
      <c r="E15" s="15"/>
      <c r="F15" s="15"/>
      <c r="G15" s="16" t="s">
        <v>14</v>
      </c>
      <c r="H15" s="15"/>
      <c r="I15" s="117" t="s">
        <v>15</v>
      </c>
      <c r="J15" s="118"/>
    </row>
    <row r="16" spans="1:10" ht="14.5" x14ac:dyDescent="0.25">
      <c r="A16" s="119" t="s">
        <v>16</v>
      </c>
      <c r="B16" s="120"/>
      <c r="C16" s="120"/>
      <c r="D16" s="120"/>
      <c r="E16" s="120"/>
      <c r="F16" s="120"/>
      <c r="G16" s="121"/>
      <c r="H16" s="17" t="s">
        <v>17</v>
      </c>
      <c r="I16" s="18"/>
      <c r="J16" s="19"/>
    </row>
    <row r="17" spans="1:10" ht="14.5" x14ac:dyDescent="0.35">
      <c r="A17" s="20" t="s">
        <v>18</v>
      </c>
      <c r="B17" s="21"/>
      <c r="C17" s="21"/>
      <c r="D17" s="22"/>
      <c r="E17" s="23"/>
      <c r="F17" s="22"/>
      <c r="G17" s="24" t="s">
        <v>19</v>
      </c>
      <c r="H17" s="25" t="s">
        <v>20</v>
      </c>
      <c r="I17" s="26"/>
      <c r="J17" s="27" t="s">
        <v>21</v>
      </c>
    </row>
    <row r="18" spans="1:10" ht="14.5" x14ac:dyDescent="0.35">
      <c r="A18" s="20" t="s">
        <v>22</v>
      </c>
      <c r="B18" s="21"/>
      <c r="C18" s="21"/>
      <c r="D18" s="28"/>
      <c r="E18" s="23"/>
      <c r="F18" s="22"/>
      <c r="G18" s="24" t="s">
        <v>23</v>
      </c>
      <c r="H18" s="25" t="s">
        <v>24</v>
      </c>
      <c r="I18" s="26"/>
      <c r="J18" s="27" t="s">
        <v>25</v>
      </c>
    </row>
    <row r="19" spans="1:10" ht="14.5" x14ac:dyDescent="0.25">
      <c r="A19" s="20" t="s">
        <v>26</v>
      </c>
      <c r="B19" s="21"/>
      <c r="C19" s="21"/>
      <c r="D19" s="28"/>
      <c r="E19" s="23"/>
      <c r="F19" s="22"/>
      <c r="G19" s="29" t="s">
        <v>27</v>
      </c>
      <c r="H19" s="30" t="s">
        <v>28</v>
      </c>
      <c r="I19" s="26"/>
      <c r="J19" s="31"/>
    </row>
    <row r="20" spans="1:10" ht="14.5" x14ac:dyDescent="0.35">
      <c r="A20" s="20" t="s">
        <v>29</v>
      </c>
      <c r="B20" s="32"/>
      <c r="C20" s="32"/>
      <c r="D20" s="33"/>
      <c r="E20" s="33"/>
      <c r="F20" s="33"/>
      <c r="G20" s="24" t="s">
        <v>30</v>
      </c>
      <c r="H20" s="30" t="s">
        <v>31</v>
      </c>
      <c r="I20" s="26"/>
      <c r="J20" s="31"/>
    </row>
    <row r="21" spans="1:10" ht="15" thickBot="1" x14ac:dyDescent="0.3">
      <c r="A21" s="34"/>
      <c r="B21" s="35"/>
      <c r="C21" s="35"/>
      <c r="D21" s="36"/>
      <c r="E21" s="36"/>
      <c r="F21" s="36"/>
      <c r="G21" s="37"/>
      <c r="H21" s="38"/>
      <c r="I21" s="39"/>
      <c r="J21" s="40"/>
    </row>
    <row r="22" spans="1:10" ht="14" thickTop="1" thickBot="1" x14ac:dyDescent="0.3">
      <c r="A22" s="41"/>
      <c r="B22" s="42"/>
      <c r="C22" s="42"/>
      <c r="D22" s="43"/>
      <c r="E22" s="43"/>
      <c r="F22" s="43"/>
      <c r="G22" s="43"/>
      <c r="H22" s="43"/>
      <c r="I22" s="43"/>
      <c r="J22" s="44"/>
    </row>
    <row r="23" spans="1:10" s="51" customFormat="1" ht="38.25" customHeight="1" thickTop="1" thickBot="1" x14ac:dyDescent="0.3">
      <c r="A23" s="45" t="s">
        <v>32</v>
      </c>
      <c r="B23" s="46" t="s">
        <v>33</v>
      </c>
      <c r="C23" s="47" t="s">
        <v>34</v>
      </c>
      <c r="D23" s="47" t="s">
        <v>35</v>
      </c>
      <c r="E23" s="47" t="s">
        <v>36</v>
      </c>
      <c r="F23" s="47" t="s">
        <v>37</v>
      </c>
      <c r="G23" s="47" t="s">
        <v>38</v>
      </c>
      <c r="H23" s="48" t="s">
        <v>39</v>
      </c>
      <c r="I23" s="49" t="s">
        <v>40</v>
      </c>
      <c r="J23" s="50" t="s">
        <v>41</v>
      </c>
    </row>
    <row r="24" spans="1:10" s="60" customFormat="1" ht="21" customHeight="1" thickTop="1" x14ac:dyDescent="0.25">
      <c r="A24" s="52">
        <v>1</v>
      </c>
      <c r="B24" s="53">
        <v>117</v>
      </c>
      <c r="C24" s="54">
        <f>VLOOKUP(B24,[1]список!A:H,3,FALSE)</f>
        <v>10079777026</v>
      </c>
      <c r="D24" s="54" t="str">
        <f>VLOOKUP(B24,[1]список!A:H,2,FALSE)</f>
        <v>САМСОНОВА Анастасия</v>
      </c>
      <c r="E24" s="55">
        <f>VLOOKUP(B24,[1]список!A:I,4,FALSE)</f>
        <v>38050</v>
      </c>
      <c r="F24" s="54" t="str">
        <f>VLOOKUP(B24,[1]список!A:I,5,FALSE)</f>
        <v>МС</v>
      </c>
      <c r="G24" s="56" t="str">
        <f>VLOOKUP(B24,[1]список!A:K,6,FALSE)</f>
        <v>Санкт-Петербург</v>
      </c>
      <c r="H24" s="57"/>
      <c r="I24" s="58" t="s">
        <v>42</v>
      </c>
      <c r="J24" s="59"/>
    </row>
    <row r="25" spans="1:10" s="60" customFormat="1" ht="21" customHeight="1" x14ac:dyDescent="0.25">
      <c r="A25" s="61">
        <v>2</v>
      </c>
      <c r="B25" s="62">
        <v>110</v>
      </c>
      <c r="C25" s="54">
        <f>VLOOKUP(B25,[1]список!A:H,3,FALSE)</f>
        <v>10096881863</v>
      </c>
      <c r="D25" s="54" t="str">
        <f>VLOOKUP(B25,[1]список!A:H,2,FALSE)</f>
        <v xml:space="preserve">СОРОКОЛАТОВА Софья </v>
      </c>
      <c r="E25" s="55">
        <f>VLOOKUP(B25,[1]список!A:I,4,FALSE)</f>
        <v>38931</v>
      </c>
      <c r="F25" s="54" t="str">
        <f>VLOOKUP(B25,[1]список!A:I,5,FALSE)</f>
        <v>МС</v>
      </c>
      <c r="G25" s="63" t="str">
        <f>VLOOKUP(B25,[1]список!A:K,6,FALSE)</f>
        <v>Респ. Крым.,Иркутская обл.</v>
      </c>
      <c r="H25" s="64"/>
      <c r="I25" s="58" t="s">
        <v>42</v>
      </c>
      <c r="J25" s="65"/>
    </row>
    <row r="26" spans="1:10" s="60" customFormat="1" ht="21" customHeight="1" x14ac:dyDescent="0.25">
      <c r="A26" s="61">
        <v>3</v>
      </c>
      <c r="B26" s="62">
        <v>92</v>
      </c>
      <c r="C26" s="54">
        <f>VLOOKUP(B26,[1]список!A:H,3,FALSE)</f>
        <v>10006462709</v>
      </c>
      <c r="D26" s="54" t="str">
        <f>VLOOKUP(B26,[1]список!A:H,2,FALSE)</f>
        <v>ГОНЧАРОВА Александра</v>
      </c>
      <c r="E26" s="55">
        <f>VLOOKUP(B26,[1]список!A:I,4,FALSE)</f>
        <v>33903</v>
      </c>
      <c r="F26" s="54" t="str">
        <f>VLOOKUP(B26,[1]список!A:I,5,FALSE)</f>
        <v>МСМК</v>
      </c>
      <c r="G26" s="63" t="str">
        <f>VLOOKUP(B26,[1]список!A:K,6,FALSE)</f>
        <v>Самарская обл.</v>
      </c>
      <c r="H26" s="64"/>
      <c r="I26" s="58" t="s">
        <v>42</v>
      </c>
      <c r="J26" s="65"/>
    </row>
    <row r="27" spans="1:10" s="60" customFormat="1" ht="21" customHeight="1" x14ac:dyDescent="0.25">
      <c r="A27" s="61">
        <v>4</v>
      </c>
      <c r="B27" s="62">
        <v>83</v>
      </c>
      <c r="C27" s="54">
        <f>VLOOKUP(B27,[1]список!A:H,3,FALSE)</f>
        <v>10083185766</v>
      </c>
      <c r="D27" s="54" t="str">
        <f>VLOOKUP(B27,[1]список!A:H,2,FALSE)</f>
        <v>ГЕРГЕЛЬ Анастасия</v>
      </c>
      <c r="E27" s="55">
        <f>VLOOKUP(B27,[1]список!A:I,4,FALSE)</f>
        <v>38682</v>
      </c>
      <c r="F27" s="54" t="str">
        <f>VLOOKUP(B27,[1]список!A:I,5,FALSE)</f>
        <v>КМС</v>
      </c>
      <c r="G27" s="63" t="str">
        <f>VLOOKUP(B27,[1]список!A:K,6,FALSE)</f>
        <v>Омская обл.,Новосибирская обл.</v>
      </c>
      <c r="H27" s="64"/>
      <c r="I27" s="58" t="s">
        <v>42</v>
      </c>
      <c r="J27" s="65"/>
    </row>
    <row r="28" spans="1:10" s="60" customFormat="1" ht="21" customHeight="1" x14ac:dyDescent="0.25">
      <c r="A28" s="61">
        <v>5</v>
      </c>
      <c r="B28" s="62">
        <v>93</v>
      </c>
      <c r="C28" s="54">
        <f>VLOOKUP(B28,[1]список!A:H,3,FALSE)</f>
        <v>10055578960</v>
      </c>
      <c r="D28" s="54" t="str">
        <f>VLOOKUP(B28,[1]список!A:H,2,FALSE)</f>
        <v>КРАЮШНИКОВА Дарья</v>
      </c>
      <c r="E28" s="55">
        <f>VLOOKUP(B28,[1]список!A:I,4,FALSE)</f>
        <v>38064</v>
      </c>
      <c r="F28" s="54" t="str">
        <f>VLOOKUP(B28,[1]список!A:I,5,FALSE)</f>
        <v>КМС</v>
      </c>
      <c r="G28" s="63" t="str">
        <f>VLOOKUP(B28,[1]список!A:K,6,FALSE)</f>
        <v>Свердловская обл.</v>
      </c>
      <c r="H28" s="64"/>
      <c r="I28" s="58" t="s">
        <v>43</v>
      </c>
      <c r="J28" s="65"/>
    </row>
    <row r="29" spans="1:10" s="60" customFormat="1" ht="21" customHeight="1" x14ac:dyDescent="0.25">
      <c r="A29" s="61">
        <v>6</v>
      </c>
      <c r="B29" s="62">
        <v>88</v>
      </c>
      <c r="C29" s="54">
        <f>VLOOKUP(B29,[1]список!A:H,3,FALSE)</f>
        <v>10104417854</v>
      </c>
      <c r="D29" s="54" t="str">
        <f>VLOOKUP(B29,[1]список!A:H,2,FALSE)</f>
        <v>МЕДВЕДЕВА Кристина</v>
      </c>
      <c r="E29" s="55">
        <f>VLOOKUP(B29,[1]список!A:I,4,FALSE)</f>
        <v>39083</v>
      </c>
      <c r="F29" s="54" t="str">
        <f>VLOOKUP(B29,[1]список!A:I,5,FALSE)</f>
        <v>КМС</v>
      </c>
      <c r="G29" s="63" t="str">
        <f>VLOOKUP(B29,[1]список!A:K,6,FALSE)</f>
        <v>Омская обл.</v>
      </c>
      <c r="H29" s="64"/>
      <c r="I29" s="58" t="s">
        <v>43</v>
      </c>
      <c r="J29" s="65"/>
    </row>
    <row r="30" spans="1:10" s="60" customFormat="1" ht="21" customHeight="1" x14ac:dyDescent="0.25">
      <c r="A30" s="61">
        <v>7</v>
      </c>
      <c r="B30" s="62">
        <v>119</v>
      </c>
      <c r="C30" s="54">
        <f>VLOOKUP(B30,[1]список!A:H,3,FALSE)</f>
        <v>10120565122</v>
      </c>
      <c r="D30" s="54" t="str">
        <f>VLOOKUP(B30,[1]список!A:H,2,FALSE)</f>
        <v>ТОЛСТИКОВА Екатерина</v>
      </c>
      <c r="E30" s="55">
        <f>VLOOKUP(B30,[1]список!A:I,4,FALSE)</f>
        <v>38778</v>
      </c>
      <c r="F30" s="54" t="str">
        <f>VLOOKUP(B30,[1]список!A:I,5,FALSE)</f>
        <v>КМС</v>
      </c>
      <c r="G30" s="63" t="str">
        <f>VLOOKUP(B30,[1]список!A:K,6,FALSE)</f>
        <v>Москва</v>
      </c>
      <c r="H30" s="64"/>
      <c r="I30" s="58" t="s">
        <v>43</v>
      </c>
      <c r="J30" s="65"/>
    </row>
    <row r="31" spans="1:10" s="60" customFormat="1" ht="21" customHeight="1" x14ac:dyDescent="0.25">
      <c r="A31" s="61">
        <v>8</v>
      </c>
      <c r="B31" s="62">
        <v>81</v>
      </c>
      <c r="C31" s="54">
        <f>VLOOKUP(B31,[1]список!A:H,3,FALSE)</f>
        <v>10036059328</v>
      </c>
      <c r="D31" s="54" t="str">
        <f>VLOOKUP(B31,[1]список!A:H,2,FALSE)</f>
        <v>ИВАНЦОВА Мария</v>
      </c>
      <c r="E31" s="55">
        <f>VLOOKUP(B31,[1]список!A:I,4,FALSE)</f>
        <v>37004</v>
      </c>
      <c r="F31" s="54" t="str">
        <f>VLOOKUP(B31,[1]список!A:I,5,FALSE)</f>
        <v>МС</v>
      </c>
      <c r="G31" s="63" t="str">
        <f>VLOOKUP(B31,[1]список!A:K,6,FALSE)</f>
        <v>Омская обл.,Новосибирская обл.</v>
      </c>
      <c r="H31" s="64"/>
      <c r="I31" s="58" t="s">
        <v>43</v>
      </c>
      <c r="J31" s="65"/>
    </row>
    <row r="32" spans="1:10" s="60" customFormat="1" ht="21" customHeight="1" x14ac:dyDescent="0.25">
      <c r="A32" s="61">
        <v>9</v>
      </c>
      <c r="B32" s="62">
        <v>128</v>
      </c>
      <c r="C32" s="54">
        <f>VLOOKUP(B32,[1]список!A:H,3,FALSE)</f>
        <v>10117776774</v>
      </c>
      <c r="D32" s="54" t="str">
        <f>VLOOKUP(B32,[1]список!A:H,2,FALSE)</f>
        <v>АЛЕКСЕЕНКО Сабрина</v>
      </c>
      <c r="E32" s="55">
        <f>VLOOKUP(B32,[1]список!A:I,4,FALSE)</f>
        <v>39255</v>
      </c>
      <c r="F32" s="54" t="str">
        <f>VLOOKUP(B32,[1]список!A:I,5,FALSE)</f>
        <v>МС</v>
      </c>
      <c r="G32" s="63" t="str">
        <f>VLOOKUP(B32,[1]список!A:K,6,FALSE)</f>
        <v>Иркутская обл.</v>
      </c>
      <c r="H32" s="64"/>
      <c r="I32" s="58"/>
      <c r="J32" s="65"/>
    </row>
    <row r="33" spans="1:10" s="69" customFormat="1" ht="21" customHeight="1" x14ac:dyDescent="0.25">
      <c r="A33" s="61">
        <v>10</v>
      </c>
      <c r="B33" s="62">
        <v>96</v>
      </c>
      <c r="C33" s="66">
        <f>VLOOKUP(B33,[1]список!A:H,3,FALSE)</f>
        <v>10116168291</v>
      </c>
      <c r="D33" s="66" t="str">
        <f>VLOOKUP(B33,[1]список!A:H,2,FALSE)</f>
        <v>ФАТЕЕВА Александра</v>
      </c>
      <c r="E33" s="67">
        <f>VLOOKUP(B33,[1]список!A:I,4,FALSE)</f>
        <v>38788</v>
      </c>
      <c r="F33" s="66" t="str">
        <f>VLOOKUP(B33,[1]список!A:I,5,FALSE)</f>
        <v>КМС</v>
      </c>
      <c r="G33" s="63" t="str">
        <f>VLOOKUP(B33,[1]список!A:K,6,FALSE)</f>
        <v>Омская обл.</v>
      </c>
      <c r="H33" s="64"/>
      <c r="I33" s="68"/>
      <c r="J33" s="65"/>
    </row>
    <row r="34" spans="1:10" s="60" customFormat="1" ht="21" customHeight="1" x14ac:dyDescent="0.25">
      <c r="A34" s="70">
        <v>11</v>
      </c>
      <c r="B34" s="71">
        <v>80</v>
      </c>
      <c r="C34" s="72">
        <f>VLOOKUP(B34,[1]список!A:H,3,FALSE)</f>
        <v>10036076607</v>
      </c>
      <c r="D34" s="72" t="str">
        <f>VLOOKUP(B34,[1]список!A:H,2,FALSE)</f>
        <v>ВАЛЬКОВСКАЯ Татьяна</v>
      </c>
      <c r="E34" s="73">
        <f>VLOOKUP(B34,[1]список!A:I,4,FALSE)</f>
        <v>37625</v>
      </c>
      <c r="F34" s="72" t="str">
        <f>VLOOKUP(B34,[1]список!A:I,5,FALSE)</f>
        <v>МС</v>
      </c>
      <c r="G34" s="74" t="str">
        <f>VLOOKUP(B34,[1]список!A:K,6,FALSE)</f>
        <v>Омская обл.,Новосибирская обл.</v>
      </c>
      <c r="H34" s="75"/>
      <c r="I34" s="76"/>
      <c r="J34" s="77"/>
    </row>
    <row r="35" spans="1:10" s="60" customFormat="1" ht="21" customHeight="1" x14ac:dyDescent="0.25">
      <c r="A35" s="61">
        <v>12</v>
      </c>
      <c r="B35" s="62">
        <v>109</v>
      </c>
      <c r="C35" s="54">
        <f>VLOOKUP(B35,[1]список!A:H,3,FALSE)</f>
        <v>10104582350</v>
      </c>
      <c r="D35" s="54" t="str">
        <f>VLOOKUP(B35,[1]список!A:H,2,FALSE)</f>
        <v>КАРПОВА Ксения</v>
      </c>
      <c r="E35" s="55">
        <f>VLOOKUP(B35,[1]список!A:I,4,FALSE)</f>
        <v>39232</v>
      </c>
      <c r="F35" s="54" t="str">
        <f>VLOOKUP(B35,[1]список!A:I,5,FALSE)</f>
        <v>КМС</v>
      </c>
      <c r="G35" s="63" t="str">
        <f>VLOOKUP(B35,[1]список!A:K,6,FALSE)</f>
        <v>Свердловская обл.</v>
      </c>
      <c r="H35" s="64"/>
      <c r="I35" s="68"/>
      <c r="J35" s="65"/>
    </row>
    <row r="36" spans="1:10" s="60" customFormat="1" ht="21" customHeight="1" x14ac:dyDescent="0.25">
      <c r="A36" s="61">
        <v>13</v>
      </c>
      <c r="B36" s="62">
        <v>101</v>
      </c>
      <c r="C36" s="54">
        <f>VLOOKUP(B36,[1]список!A:H,3,FALSE)</f>
        <v>10120340810</v>
      </c>
      <c r="D36" s="54" t="str">
        <f>VLOOKUP(B36,[1]список!A:H,2,FALSE)</f>
        <v>САЙГАНОВА Мария</v>
      </c>
      <c r="E36" s="55">
        <f>VLOOKUP(B36,[1]список!A:I,4,FALSE)</f>
        <v>39136</v>
      </c>
      <c r="F36" s="54" t="str">
        <f>VLOOKUP(B36,[1]список!A:I,5,FALSE)</f>
        <v>КМС</v>
      </c>
      <c r="G36" s="63" t="str">
        <f>VLOOKUP(B36,[1]список!A:K,6,FALSE)</f>
        <v>Омская обл.</v>
      </c>
      <c r="H36" s="64"/>
      <c r="I36" s="68"/>
      <c r="J36" s="65"/>
    </row>
    <row r="37" spans="1:10" s="60" customFormat="1" ht="21" customHeight="1" x14ac:dyDescent="0.25">
      <c r="A37" s="61">
        <v>14</v>
      </c>
      <c r="B37" s="62">
        <v>124</v>
      </c>
      <c r="C37" s="54">
        <f>VLOOKUP(B37,[1]список!A:H,3,FALSE)</f>
        <v>10083844154</v>
      </c>
      <c r="D37" s="54" t="str">
        <f>VLOOKUP(B37,[1]список!A:H,2,FALSE)</f>
        <v>СМИРНОВА Анна</v>
      </c>
      <c r="E37" s="55">
        <f>VLOOKUP(B37,[1]список!A:I,4,FALSE)</f>
        <v>39353</v>
      </c>
      <c r="F37" s="54" t="str">
        <f>VLOOKUP(B37,[1]список!A:I,5,FALSE)</f>
        <v>КМС</v>
      </c>
      <c r="G37" s="63" t="str">
        <f>VLOOKUP(B37,[1]список!A:K,6,FALSE)</f>
        <v>Москва</v>
      </c>
      <c r="H37" s="64"/>
      <c r="I37" s="68"/>
      <c r="J37" s="65"/>
    </row>
    <row r="38" spans="1:10" s="60" customFormat="1" ht="21" customHeight="1" x14ac:dyDescent="0.25">
      <c r="A38" s="61">
        <v>15</v>
      </c>
      <c r="B38" s="62">
        <v>111</v>
      </c>
      <c r="C38" s="54">
        <f>VLOOKUP(B38,[1]список!A:H,3,FALSE)</f>
        <v>10111016480</v>
      </c>
      <c r="D38" s="54" t="str">
        <f>VLOOKUP(B38,[1]список!A:H,2,FALSE)</f>
        <v>ЖУРАВЛЕВА Екатерина</v>
      </c>
      <c r="E38" s="55">
        <f>VLOOKUP(B38,[1]список!A:I,4,FALSE)</f>
        <v>38870</v>
      </c>
      <c r="F38" s="54" t="str">
        <f>VLOOKUP(B38,[1]список!A:I,5,FALSE)</f>
        <v>КМС</v>
      </c>
      <c r="G38" s="63" t="str">
        <f>VLOOKUP(B38,[1]список!A:K,6,FALSE)</f>
        <v>Санкт-Петербург</v>
      </c>
      <c r="H38" s="64"/>
      <c r="I38" s="68"/>
      <c r="J38" s="65"/>
    </row>
    <row r="39" spans="1:10" s="60" customFormat="1" ht="21" customHeight="1" x14ac:dyDescent="0.25">
      <c r="A39" s="61">
        <v>16</v>
      </c>
      <c r="B39" s="78">
        <v>98</v>
      </c>
      <c r="C39" s="54">
        <f>VLOOKUP(B39,[1]список!A:H,3,FALSE)</f>
        <v>10127392609</v>
      </c>
      <c r="D39" s="54" t="str">
        <f>VLOOKUP(B39,[1]список!A:H,2,FALSE)</f>
        <v>ЧЕТКИНА Виталия</v>
      </c>
      <c r="E39" s="55">
        <f>VLOOKUP(B39,[1]список!A:I,4,FALSE)</f>
        <v>39593</v>
      </c>
      <c r="F39" s="54" t="str">
        <f>VLOOKUP(B39,[1]список!A:I,5,FALSE)</f>
        <v>КМС</v>
      </c>
      <c r="G39" s="63" t="str">
        <f>VLOOKUP(B39,[1]список!A:K,6,FALSE)</f>
        <v>Омская обл.</v>
      </c>
      <c r="H39" s="64"/>
      <c r="I39" s="68"/>
      <c r="J39" s="65"/>
    </row>
    <row r="40" spans="1:10" s="60" customFormat="1" ht="21" customHeight="1" x14ac:dyDescent="0.25">
      <c r="A40" s="61">
        <v>17</v>
      </c>
      <c r="B40" s="78">
        <v>108</v>
      </c>
      <c r="C40" s="54">
        <f>VLOOKUP(B40,[1]список!A:H,3,FALSE)</f>
        <v>10114923863</v>
      </c>
      <c r="D40" s="54" t="str">
        <f>VLOOKUP(B40,[1]список!A:H,2,FALSE)</f>
        <v>ФЕТИСОВА Татьяна</v>
      </c>
      <c r="E40" s="55">
        <f>VLOOKUP(B40,[1]список!A:I,4,FALSE)</f>
        <v>39606</v>
      </c>
      <c r="F40" s="54" t="str">
        <f>VLOOKUP(B40,[1]список!A:I,5,FALSE)</f>
        <v>КМС</v>
      </c>
      <c r="G40" s="63" t="str">
        <f>VLOOKUP(B40,[1]список!A:K,6,FALSE)</f>
        <v>Свердловская обл.</v>
      </c>
      <c r="H40" s="64"/>
      <c r="I40" s="68"/>
      <c r="J40" s="65"/>
    </row>
    <row r="41" spans="1:10" s="60" customFormat="1" ht="21" customHeight="1" x14ac:dyDescent="0.25">
      <c r="A41" s="61">
        <v>18</v>
      </c>
      <c r="B41" s="78">
        <v>90</v>
      </c>
      <c r="C41" s="54">
        <f>VLOOKUP(B41,[1]список!A:H,3,FALSE)</f>
        <v>10036085600</v>
      </c>
      <c r="D41" s="54" t="str">
        <f>VLOOKUP(B41,[1]список!A:H,2,FALSE)</f>
        <v xml:space="preserve">МАЛЕРВЕЙН Любовь </v>
      </c>
      <c r="E41" s="55">
        <f>VLOOKUP(B41,[1]список!A:I,4,FALSE)</f>
        <v>37543</v>
      </c>
      <c r="F41" s="54" t="str">
        <f>VLOOKUP(B41,[1]список!A:I,5,FALSE)</f>
        <v>МС</v>
      </c>
      <c r="G41" s="63" t="str">
        <f>VLOOKUP(B41,[1]список!A:K,6,FALSE)</f>
        <v>Новосибирская обл.</v>
      </c>
      <c r="H41" s="64"/>
      <c r="I41" s="68"/>
      <c r="J41" s="65"/>
    </row>
    <row r="42" spans="1:10" s="60" customFormat="1" ht="21" customHeight="1" x14ac:dyDescent="0.25">
      <c r="A42" s="61">
        <v>19</v>
      </c>
      <c r="B42" s="78">
        <v>95</v>
      </c>
      <c r="C42" s="54">
        <f>VLOOKUP(B42,[1]список!A:H,3,FALSE)</f>
        <v>10088344146</v>
      </c>
      <c r="D42" s="54" t="str">
        <f>VLOOKUP(B42,[1]список!A:H,2,FALSE)</f>
        <v>МУЧКАЕВА Людмила</v>
      </c>
      <c r="E42" s="55">
        <f>VLOOKUP(B42,[1]список!A:I,4,FALSE)</f>
        <v>38624</v>
      </c>
      <c r="F42" s="54" t="str">
        <f>VLOOKUP(B42,[1]список!A:I,5,FALSE)</f>
        <v>МС</v>
      </c>
      <c r="G42" s="63" t="str">
        <f>VLOOKUP(B42,[1]список!A:K,6,FALSE)</f>
        <v>Санкт-Петербург</v>
      </c>
      <c r="H42" s="64"/>
      <c r="I42" s="68"/>
      <c r="J42" s="65"/>
    </row>
    <row r="43" spans="1:10" s="60" customFormat="1" ht="21" customHeight="1" x14ac:dyDescent="0.25">
      <c r="A43" s="61">
        <v>20</v>
      </c>
      <c r="B43" s="78">
        <v>123</v>
      </c>
      <c r="C43" s="54">
        <f>VLOOKUP(B43,[1]список!A:H,3,FALSE)</f>
        <v>10130164280</v>
      </c>
      <c r="D43" s="54" t="str">
        <f>VLOOKUP(B43,[1]список!A:H,2,FALSE)</f>
        <v>БОСАРГИНА Дарья</v>
      </c>
      <c r="E43" s="55">
        <f>VLOOKUP(B43,[1]список!A:I,4,FALSE)</f>
        <v>39492</v>
      </c>
      <c r="F43" s="54" t="str">
        <f>VLOOKUP(B43,[1]список!A:I,5,FALSE)</f>
        <v>КМС</v>
      </c>
      <c r="G43" s="63" t="str">
        <f>VLOOKUP(B43,[1]список!A:K,6,FALSE)</f>
        <v>Москва</v>
      </c>
      <c r="H43" s="64"/>
      <c r="I43" s="68"/>
      <c r="J43" s="65"/>
    </row>
    <row r="44" spans="1:10" s="60" customFormat="1" ht="21" customHeight="1" x14ac:dyDescent="0.25">
      <c r="A44" s="61">
        <v>21</v>
      </c>
      <c r="B44" s="78">
        <v>79</v>
      </c>
      <c r="C44" s="54">
        <f>VLOOKUP(B44,[1]список!A:H,3,FALSE)</f>
        <v>10129964624</v>
      </c>
      <c r="D44" s="54" t="str">
        <f>VLOOKUP(B44,[1]список!A:H,2,FALSE)</f>
        <v>МИНАШКИНА Тамила</v>
      </c>
      <c r="E44" s="55">
        <f>VLOOKUP(B44,[1]список!A:I,4,FALSE)</f>
        <v>39591</v>
      </c>
      <c r="F44" s="54" t="str">
        <f>VLOOKUP(B44,[1]список!A:I,5,FALSE)</f>
        <v>КМС</v>
      </c>
      <c r="G44" s="63" t="str">
        <f>VLOOKUP(B44,[1]список!A:K,6,FALSE)</f>
        <v>Саратовская обл.</v>
      </c>
      <c r="H44" s="64"/>
      <c r="I44" s="68"/>
      <c r="J44" s="65"/>
    </row>
    <row r="45" spans="1:10" s="60" customFormat="1" ht="21" customHeight="1" x14ac:dyDescent="0.25">
      <c r="A45" s="61">
        <v>22</v>
      </c>
      <c r="B45" s="78">
        <v>91</v>
      </c>
      <c r="C45" s="54">
        <f>VLOOKUP(B45,[1]список!A:H,3,FALSE)</f>
        <v>10131403658</v>
      </c>
      <c r="D45" s="54" t="str">
        <f>VLOOKUP(B45,[1]список!A:H,2,FALSE)</f>
        <v>ЛУЧНИКОВА Алина</v>
      </c>
      <c r="E45" s="55">
        <f>VLOOKUP(B45,[1]список!A:I,4,FALSE)</f>
        <v>39065</v>
      </c>
      <c r="F45" s="54" t="str">
        <f>VLOOKUP(B45,[1]список!A:I,5,FALSE)</f>
        <v>КМС</v>
      </c>
      <c r="G45" s="63" t="str">
        <f>VLOOKUP(B45,[1]список!A:K,6,FALSE)</f>
        <v>Новосибирская обл.</v>
      </c>
      <c r="H45" s="64"/>
      <c r="I45" s="68"/>
      <c r="J45" s="65"/>
    </row>
    <row r="46" spans="1:10" s="60" customFormat="1" ht="21" customHeight="1" x14ac:dyDescent="0.25">
      <c r="A46" s="61">
        <v>23</v>
      </c>
      <c r="B46" s="78">
        <v>122</v>
      </c>
      <c r="C46" s="54">
        <f>VLOOKUP(B46,[1]список!A:H,3,FALSE)</f>
        <v>10116260544</v>
      </c>
      <c r="D46" s="54" t="str">
        <f>VLOOKUP(B46,[1]список!A:H,2,FALSE)</f>
        <v>БАЖЕНОВА Кристина</v>
      </c>
      <c r="E46" s="55">
        <f>VLOOKUP(B46,[1]список!A:I,4,FALSE)</f>
        <v>39526</v>
      </c>
      <c r="F46" s="54" t="str">
        <f>VLOOKUP(B46,[1]список!A:I,5,FALSE)</f>
        <v>КМС</v>
      </c>
      <c r="G46" s="63" t="str">
        <f>VLOOKUP(B46,[1]список!A:K,6,FALSE)</f>
        <v>Москва</v>
      </c>
      <c r="H46" s="64"/>
      <c r="I46" s="68"/>
      <c r="J46" s="65"/>
    </row>
    <row r="47" spans="1:10" s="60" customFormat="1" ht="21" customHeight="1" x14ac:dyDescent="0.25">
      <c r="A47" s="61">
        <v>24</v>
      </c>
      <c r="B47" s="78">
        <v>87</v>
      </c>
      <c r="C47" s="54">
        <f>VLOOKUP(B47,[1]список!A:H,3,FALSE)</f>
        <v>10104579724</v>
      </c>
      <c r="D47" s="54" t="str">
        <f>VLOOKUP(B47,[1]список!A:H,2,FALSE)</f>
        <v>САВИЦКАЯ Анастасия</v>
      </c>
      <c r="E47" s="55">
        <f>VLOOKUP(B47,[1]список!A:I,4,FALSE)</f>
        <v>38972</v>
      </c>
      <c r="F47" s="54" t="str">
        <f>VLOOKUP(B47,[1]список!A:I,5,FALSE)</f>
        <v>КМС</v>
      </c>
      <c r="G47" s="63" t="str">
        <f>VLOOKUP(B47,[1]список!A:K,6,FALSE)</f>
        <v>Омская обл.,Новосибирская обл.</v>
      </c>
      <c r="H47" s="64"/>
      <c r="I47" s="68"/>
      <c r="J47" s="65" t="s">
        <v>44</v>
      </c>
    </row>
    <row r="48" spans="1:10" s="60" customFormat="1" ht="21" customHeight="1" x14ac:dyDescent="0.25">
      <c r="A48" s="61">
        <v>24</v>
      </c>
      <c r="B48" s="78">
        <v>86</v>
      </c>
      <c r="C48" s="54">
        <f>VLOOKUP(B48,[1]список!A:H,3,FALSE)</f>
        <v>10113107943</v>
      </c>
      <c r="D48" s="54" t="str">
        <f>VLOOKUP(B48,[1]список!A:H,2,FALSE)</f>
        <v>ЦИЛИНКЕВИЧ Полина</v>
      </c>
      <c r="E48" s="55">
        <f>VLOOKUP(B48,[1]список!A:I,4,FALSE)</f>
        <v>39744</v>
      </c>
      <c r="F48" s="54" t="str">
        <f>VLOOKUP(B48,[1]список!A:I,5,FALSE)</f>
        <v>КМС</v>
      </c>
      <c r="G48" s="63" t="str">
        <f>VLOOKUP(B48,[1]список!A:K,6,FALSE)</f>
        <v>Омская обл.</v>
      </c>
      <c r="H48" s="64"/>
      <c r="I48" s="68"/>
      <c r="J48" s="65" t="s">
        <v>44</v>
      </c>
    </row>
    <row r="49" spans="1:14" s="60" customFormat="1" ht="21" customHeight="1" x14ac:dyDescent="0.25">
      <c r="A49" s="61">
        <v>26</v>
      </c>
      <c r="B49" s="78">
        <v>106</v>
      </c>
      <c r="C49" s="54">
        <f>VLOOKUP(B49,[1]список!A:H,3,FALSE)</f>
        <v>10090420754</v>
      </c>
      <c r="D49" s="54" t="str">
        <f>VLOOKUP(B49,[1]список!A:H,2,FALSE)</f>
        <v>АЛЕКСЕЕВА Ангелина</v>
      </c>
      <c r="E49" s="55">
        <f>VLOOKUP(B49,[1]список!A:I,4,FALSE)</f>
        <v>38805</v>
      </c>
      <c r="F49" s="54" t="str">
        <f>VLOOKUP(B49,[1]список!A:I,5,FALSE)</f>
        <v>КМС</v>
      </c>
      <c r="G49" s="63" t="str">
        <f>VLOOKUP(B49,[1]список!A:K,6,FALSE)</f>
        <v>Свердловская обл.</v>
      </c>
      <c r="H49" s="64"/>
      <c r="I49" s="68"/>
      <c r="J49" s="65" t="s">
        <v>44</v>
      </c>
    </row>
    <row r="50" spans="1:14" s="60" customFormat="1" ht="21" customHeight="1" x14ac:dyDescent="0.25">
      <c r="A50" s="61">
        <v>26</v>
      </c>
      <c r="B50" s="78">
        <v>97</v>
      </c>
      <c r="C50" s="54">
        <f>VLOOKUP(B50,[1]список!A:H,3,FALSE)</f>
        <v>10115640855</v>
      </c>
      <c r="D50" s="54" t="str">
        <f>VLOOKUP(B50,[1]список!A:H,2,FALSE)</f>
        <v>ЕЛЬЦОВА Мира</v>
      </c>
      <c r="E50" s="55">
        <f>VLOOKUP(B50,[1]список!A:I,4,FALSE)</f>
        <v>39374</v>
      </c>
      <c r="F50" s="54" t="str">
        <f>VLOOKUP(B50,[1]список!A:I,5,FALSE)</f>
        <v>КМС</v>
      </c>
      <c r="G50" s="63" t="str">
        <f>VLOOKUP(B50,[1]список!A:K,6,FALSE)</f>
        <v>Омская обл.,Хакасия</v>
      </c>
      <c r="H50" s="64"/>
      <c r="I50" s="68"/>
      <c r="J50" s="65" t="s">
        <v>44</v>
      </c>
    </row>
    <row r="51" spans="1:14" s="60" customFormat="1" ht="21" customHeight="1" x14ac:dyDescent="0.25">
      <c r="A51" s="61">
        <v>28</v>
      </c>
      <c r="B51" s="78">
        <v>107</v>
      </c>
      <c r="C51" s="54">
        <f>VLOOKUP(B51,[1]список!A:H,3,FALSE)</f>
        <v>10090423279</v>
      </c>
      <c r="D51" s="54" t="str">
        <f>VLOOKUP(B51,[1]список!A:H,2,FALSE)</f>
        <v>ОБРЕЗКОВА Анна</v>
      </c>
      <c r="E51" s="55">
        <f>VLOOKUP(B51,[1]список!A:I,4,FALSE)</f>
        <v>38807</v>
      </c>
      <c r="F51" s="54" t="str">
        <f>VLOOKUP(B51,[1]список!A:I,5,FALSE)</f>
        <v>КМС</v>
      </c>
      <c r="G51" s="63" t="str">
        <f>VLOOKUP(B51,[1]список!A:K,6,FALSE)</f>
        <v>Свердловская обл.</v>
      </c>
      <c r="H51" s="64"/>
      <c r="I51" s="68"/>
      <c r="J51" s="65" t="s">
        <v>44</v>
      </c>
    </row>
    <row r="52" spans="1:14" s="60" customFormat="1" ht="21" customHeight="1" thickBot="1" x14ac:dyDescent="0.3">
      <c r="A52" s="61">
        <v>28</v>
      </c>
      <c r="B52" s="78">
        <v>89</v>
      </c>
      <c r="C52" s="54">
        <f>VLOOKUP(B52,[1]список!A:H,3,FALSE)</f>
        <v>10120568960</v>
      </c>
      <c r="D52" s="54" t="str">
        <f>VLOOKUP(B52,[1]список!A:H,2,FALSE)</f>
        <v>КЛОЧКО София</v>
      </c>
      <c r="E52" s="55">
        <f>VLOOKUP(B52,[1]список!A:I,4,FALSE)</f>
        <v>39760</v>
      </c>
      <c r="F52" s="54" t="str">
        <f>VLOOKUP(B52,[1]список!A:I,5,FALSE)</f>
        <v>КМС</v>
      </c>
      <c r="G52" s="63" t="str">
        <f>VLOOKUP(B52,[1]список!A:K,6,FALSE)</f>
        <v>Омская обл.</v>
      </c>
      <c r="H52" s="64"/>
      <c r="I52" s="68"/>
      <c r="J52" s="65" t="s">
        <v>44</v>
      </c>
    </row>
    <row r="53" spans="1:14" ht="16" thickTop="1" x14ac:dyDescent="0.3">
      <c r="A53" s="79"/>
      <c r="B53" s="80"/>
      <c r="C53" s="80"/>
      <c r="D53" s="81"/>
      <c r="E53" s="82"/>
      <c r="F53" s="83"/>
      <c r="G53" s="82"/>
      <c r="H53" s="84"/>
      <c r="I53" s="85"/>
      <c r="J53" s="86"/>
    </row>
    <row r="54" spans="1:14" ht="14.5" x14ac:dyDescent="0.25">
      <c r="A54" s="122" t="s">
        <v>45</v>
      </c>
      <c r="B54" s="123"/>
      <c r="C54" s="123"/>
      <c r="D54" s="123"/>
      <c r="E54" s="123"/>
      <c r="F54" s="123"/>
      <c r="G54" s="123" t="s">
        <v>46</v>
      </c>
      <c r="H54" s="123"/>
      <c r="I54" s="123"/>
      <c r="J54" s="124"/>
    </row>
    <row r="55" spans="1:14" ht="14.5" x14ac:dyDescent="0.25">
      <c r="A55" s="87" t="s">
        <v>47</v>
      </c>
      <c r="B55" s="88"/>
      <c r="C55" s="88"/>
      <c r="D55" s="88"/>
      <c r="E55" s="88"/>
      <c r="F55" s="88"/>
      <c r="G55" s="89" t="s">
        <v>48</v>
      </c>
      <c r="H55" s="90">
        <v>5</v>
      </c>
      <c r="I55" s="91" t="s">
        <v>49</v>
      </c>
      <c r="J55" s="92">
        <f>COUNTIF(F24:F52,"ЗМС")</f>
        <v>0</v>
      </c>
    </row>
    <row r="56" spans="1:14" ht="14.5" x14ac:dyDescent="0.25">
      <c r="A56" s="87" t="s">
        <v>50</v>
      </c>
      <c r="B56" s="93"/>
      <c r="C56" s="93"/>
      <c r="D56" s="93"/>
      <c r="E56" s="93"/>
      <c r="F56" s="93"/>
      <c r="G56" s="89" t="s">
        <v>51</v>
      </c>
      <c r="H56" s="94">
        <f>H57+H61</f>
        <v>29</v>
      </c>
      <c r="I56" s="91" t="s">
        <v>52</v>
      </c>
      <c r="J56" s="92">
        <f>COUNTIF(F24:F52,"МСМК")</f>
        <v>1</v>
      </c>
    </row>
    <row r="57" spans="1:14" ht="14.5" x14ac:dyDescent="0.25">
      <c r="A57" s="87"/>
      <c r="B57" s="93"/>
      <c r="C57" s="93"/>
      <c r="D57" s="93"/>
      <c r="E57" s="93"/>
      <c r="F57" s="93"/>
      <c r="G57" s="89" t="s">
        <v>53</v>
      </c>
      <c r="H57" s="94">
        <f>COUNT(A24:A52)</f>
        <v>29</v>
      </c>
      <c r="I57" s="91" t="s">
        <v>42</v>
      </c>
      <c r="J57" s="92">
        <f>COUNTIF(F24:F52,"МС")</f>
        <v>7</v>
      </c>
    </row>
    <row r="58" spans="1:14" ht="14.5" x14ac:dyDescent="0.25">
      <c r="A58" s="87"/>
      <c r="B58" s="93"/>
      <c r="C58" s="93"/>
      <c r="D58" s="93"/>
      <c r="E58" s="93"/>
      <c r="F58" s="93"/>
      <c r="G58" s="89" t="s">
        <v>54</v>
      </c>
      <c r="H58" s="94">
        <f>COUNT(A15:A53)</f>
        <v>29</v>
      </c>
      <c r="I58" s="91" t="s">
        <v>43</v>
      </c>
      <c r="J58" s="92">
        <f>COUNTIF(F24:F52,"КМС")</f>
        <v>21</v>
      </c>
    </row>
    <row r="59" spans="1:14" ht="14.5" x14ac:dyDescent="0.25">
      <c r="A59" s="87"/>
      <c r="B59" s="93"/>
      <c r="C59" s="93"/>
      <c r="D59" s="93"/>
      <c r="E59" s="93"/>
      <c r="F59" s="93"/>
      <c r="G59" s="89" t="s">
        <v>55</v>
      </c>
      <c r="H59" s="94">
        <f>COUNTIF(A15:A52,"НФ")</f>
        <v>0</v>
      </c>
      <c r="I59" s="91" t="s">
        <v>56</v>
      </c>
      <c r="J59" s="92">
        <f>COUNTIF(F30:F52,"1 СР")</f>
        <v>0</v>
      </c>
    </row>
    <row r="60" spans="1:14" ht="14.5" x14ac:dyDescent="0.25">
      <c r="A60" s="95"/>
      <c r="B60" s="88"/>
      <c r="C60" s="88"/>
      <c r="D60" s="88"/>
      <c r="E60" s="88"/>
      <c r="F60" s="88"/>
      <c r="G60" s="89" t="s">
        <v>57</v>
      </c>
      <c r="H60" s="94">
        <f>COUNTIF(A15:A52,"НФ")</f>
        <v>0</v>
      </c>
      <c r="I60" s="91" t="s">
        <v>58</v>
      </c>
      <c r="J60" s="92">
        <f>COUNTIF(F30:F52,"2 СР")</f>
        <v>0</v>
      </c>
    </row>
    <row r="61" spans="1:14" ht="13.5" customHeight="1" x14ac:dyDescent="0.25">
      <c r="A61" s="95"/>
      <c r="B61" s="93"/>
      <c r="C61" s="93"/>
      <c r="D61" s="93"/>
      <c r="E61" s="93"/>
      <c r="F61" s="93"/>
      <c r="G61" s="89" t="s">
        <v>59</v>
      </c>
      <c r="H61" s="94">
        <f>COUNTIF(A15:A52,"НФ")</f>
        <v>0</v>
      </c>
      <c r="I61" s="91" t="s">
        <v>60</v>
      </c>
      <c r="J61" s="92">
        <f>COUNTIF(F30:F52,"3 СР")</f>
        <v>0</v>
      </c>
    </row>
    <row r="62" spans="1:14" ht="7" customHeight="1" x14ac:dyDescent="0.25">
      <c r="A62" s="96"/>
      <c r="B62" s="1"/>
      <c r="C62" s="1"/>
      <c r="F62" s="97"/>
      <c r="G62" s="97"/>
      <c r="H62" s="97"/>
      <c r="I62" s="97"/>
      <c r="J62" s="7"/>
      <c r="K62" s="97"/>
      <c r="L62" s="97"/>
      <c r="M62" s="97"/>
      <c r="N62" s="7"/>
    </row>
    <row r="63" spans="1:14" ht="16" thickBot="1" x14ac:dyDescent="0.3">
      <c r="A63" s="125" t="str">
        <f>A17</f>
        <v>ТЕХНИЧЕСКИЙ ДЕЛЕГАТ ФВСР:</v>
      </c>
      <c r="B63" s="126"/>
      <c r="C63" s="126"/>
      <c r="D63" s="126" t="str">
        <f>A18</f>
        <v>ГЛАВНЫЙ СУДЬЯ:</v>
      </c>
      <c r="E63" s="126"/>
      <c r="F63" s="126" t="str">
        <f>A19</f>
        <v>ГЛАВНЫЙ СЕКРЕТАРЬ:</v>
      </c>
      <c r="G63" s="126"/>
      <c r="H63" s="126" t="str">
        <f>A20</f>
        <v>СУДЬЯ НА ФИНИШЕ:</v>
      </c>
      <c r="I63" s="126"/>
      <c r="J63" s="127"/>
      <c r="K63" s="98"/>
      <c r="L63" s="98"/>
      <c r="M63" s="98"/>
      <c r="N63" s="99"/>
    </row>
    <row r="64" spans="1:14" ht="13.5" thickTop="1" x14ac:dyDescent="0.25">
      <c r="A64" s="96"/>
      <c r="J64" s="101"/>
    </row>
    <row r="65" spans="1:10" x14ac:dyDescent="0.25">
      <c r="A65" s="96"/>
      <c r="J65" s="101"/>
    </row>
    <row r="66" spans="1:10" x14ac:dyDescent="0.25">
      <c r="A66" s="96"/>
      <c r="J66" s="101"/>
    </row>
    <row r="67" spans="1:10" x14ac:dyDescent="0.25">
      <c r="A67" s="96"/>
      <c r="J67" s="101"/>
    </row>
    <row r="68" spans="1:10" x14ac:dyDescent="0.25">
      <c r="A68" s="96"/>
      <c r="J68" s="101"/>
    </row>
    <row r="69" spans="1:10" x14ac:dyDescent="0.25">
      <c r="A69" s="96"/>
      <c r="F69" s="112"/>
      <c r="G69" s="112"/>
      <c r="H69" s="112"/>
      <c r="I69" s="112"/>
      <c r="J69" s="113"/>
    </row>
    <row r="70" spans="1:10" ht="16" thickBot="1" x14ac:dyDescent="0.3">
      <c r="A70" s="114" t="str">
        <f>G17</f>
        <v xml:space="preserve">ГОНОВА М.В. (г. МОСКВА) </v>
      </c>
      <c r="B70" s="115"/>
      <c r="C70" s="115"/>
      <c r="D70" s="115" t="str">
        <f>G18</f>
        <v xml:space="preserve">ГНИДЕНКО В.Н. (ВК, г. ТУЛА) </v>
      </c>
      <c r="E70" s="115"/>
      <c r="F70" s="115" t="str">
        <f>G19</f>
        <v>СЛАБКОВСКАЯ В.Н. ( ВК, г. ОМСК)</v>
      </c>
      <c r="G70" s="115"/>
      <c r="H70" s="115" t="str">
        <f>G20</f>
        <v xml:space="preserve">САВИЦКИЙ К.Н. (ВК, г. НОВОСИБИРСК) </v>
      </c>
      <c r="I70" s="115"/>
      <c r="J70" s="116"/>
    </row>
    <row r="71" spans="1:10" ht="13.5" thickTop="1" x14ac:dyDescent="0.25">
      <c r="F71" s="100"/>
      <c r="G71" s="100"/>
      <c r="H71" s="100"/>
      <c r="I71" s="100"/>
    </row>
    <row r="72" spans="1:10" x14ac:dyDescent="0.25">
      <c r="F72" s="112"/>
      <c r="G72" s="112"/>
      <c r="H72" s="112"/>
      <c r="I72" s="112"/>
      <c r="J72" s="112"/>
    </row>
    <row r="73" spans="1:10" ht="16" thickBot="1" x14ac:dyDescent="0.3">
      <c r="F73" s="111"/>
      <c r="G73" s="111"/>
      <c r="H73" s="111"/>
      <c r="I73" s="111"/>
      <c r="J73" s="111"/>
    </row>
    <row r="74" spans="1:10" ht="13.5" thickTop="1" x14ac:dyDescent="0.25"/>
  </sheetData>
  <mergeCells count="27">
    <mergeCell ref="I14:J14"/>
    <mergeCell ref="A1:J1"/>
    <mergeCell ref="A2:J2"/>
    <mergeCell ref="A3:J3"/>
    <mergeCell ref="A4:J4"/>
    <mergeCell ref="A5:J5"/>
    <mergeCell ref="A7:J7"/>
    <mergeCell ref="A8:J8"/>
    <mergeCell ref="A9:J9"/>
    <mergeCell ref="A10:J10"/>
    <mergeCell ref="A11:J11"/>
    <mergeCell ref="A12:J12"/>
    <mergeCell ref="I15:J15"/>
    <mergeCell ref="A16:G16"/>
    <mergeCell ref="A54:F54"/>
    <mergeCell ref="G54:J54"/>
    <mergeCell ref="A63:C63"/>
    <mergeCell ref="D63:E63"/>
    <mergeCell ref="F63:G63"/>
    <mergeCell ref="H63:J63"/>
    <mergeCell ref="F73:J73"/>
    <mergeCell ref="F69:J69"/>
    <mergeCell ref="A70:C70"/>
    <mergeCell ref="D70:E70"/>
    <mergeCell ref="F70:G70"/>
    <mergeCell ref="H70:J70"/>
    <mergeCell ref="F72:J72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10C6-0331-4DC5-8E4C-D64CBFDF4376}">
  <sheetPr>
    <tabColor rgb="FFFFC000"/>
  </sheetPr>
  <dimension ref="A1:N77"/>
  <sheetViews>
    <sheetView view="pageBreakPreview" zoomScale="80" zoomScaleNormal="100" zoomScaleSheetLayoutView="80" workbookViewId="0">
      <selection activeCell="L72" sqref="L72"/>
    </sheetView>
  </sheetViews>
  <sheetFormatPr defaultColWidth="9.1796875" defaultRowHeight="13" x14ac:dyDescent="0.25"/>
  <cols>
    <col min="1" max="1" width="7" style="1" customWidth="1"/>
    <col min="2" max="2" width="7" style="100" customWidth="1"/>
    <col min="3" max="3" width="15.6328125" style="100" customWidth="1"/>
    <col min="4" max="4" width="26" style="1" customWidth="1"/>
    <col min="5" max="5" width="12.36328125" style="1" customWidth="1"/>
    <col min="6" max="6" width="9.1796875" style="1" customWidth="1"/>
    <col min="7" max="7" width="39.1796875" style="1" customWidth="1"/>
    <col min="8" max="8" width="12.453125" style="1" customWidth="1"/>
    <col min="9" max="9" width="11.81640625" style="1" customWidth="1"/>
    <col min="10" max="10" width="14.1796875" style="1" customWidth="1"/>
    <col min="11" max="16384" width="9.1796875" style="1"/>
  </cols>
  <sheetData>
    <row r="1" spans="1:10" ht="15.75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.75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18.5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ht="18.5" x14ac:dyDescent="0.25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8.5" x14ac:dyDescent="0.25">
      <c r="A5" s="136" t="s">
        <v>4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ht="5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3" customFormat="1" ht="28.5" x14ac:dyDescent="0.25">
      <c r="A7" s="137" t="s">
        <v>5</v>
      </c>
      <c r="B7" s="137"/>
      <c r="C7" s="137"/>
      <c r="D7" s="137"/>
      <c r="E7" s="137"/>
      <c r="F7" s="137"/>
      <c r="G7" s="137"/>
      <c r="H7" s="137"/>
      <c r="I7" s="137"/>
      <c r="J7" s="137"/>
    </row>
    <row r="8" spans="1:10" s="3" customFormat="1" ht="18" customHeight="1" x14ac:dyDescent="0.25">
      <c r="A8" s="128" t="s">
        <v>6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0" s="3" customFormat="1" ht="4.5" customHeight="1" thickBot="1" x14ac:dyDescent="0.3">
      <c r="A9" s="129"/>
      <c r="B9" s="129"/>
      <c r="C9" s="129"/>
      <c r="D9" s="129"/>
      <c r="E9" s="129"/>
      <c r="F9" s="129"/>
      <c r="G9" s="129"/>
      <c r="H9" s="129"/>
      <c r="I9" s="129"/>
      <c r="J9" s="129"/>
    </row>
    <row r="10" spans="1:10" ht="17.5" customHeight="1" thickTop="1" x14ac:dyDescent="0.25">
      <c r="A10" s="130" t="s">
        <v>7</v>
      </c>
      <c r="B10" s="131"/>
      <c r="C10" s="131"/>
      <c r="D10" s="131"/>
      <c r="E10" s="131"/>
      <c r="F10" s="131"/>
      <c r="G10" s="131"/>
      <c r="H10" s="131"/>
      <c r="I10" s="131"/>
      <c r="J10" s="132"/>
    </row>
    <row r="11" spans="1:10" ht="18" customHeight="1" x14ac:dyDescent="0.25">
      <c r="A11" s="133" t="s">
        <v>8</v>
      </c>
      <c r="B11" s="134"/>
      <c r="C11" s="134"/>
      <c r="D11" s="134"/>
      <c r="E11" s="134"/>
      <c r="F11" s="134"/>
      <c r="G11" s="134"/>
      <c r="H11" s="134"/>
      <c r="I11" s="134"/>
      <c r="J11" s="135"/>
    </row>
    <row r="12" spans="1:10" ht="19.5" customHeight="1" x14ac:dyDescent="0.25">
      <c r="A12" s="133" t="s">
        <v>61</v>
      </c>
      <c r="B12" s="134"/>
      <c r="C12" s="134"/>
      <c r="D12" s="134"/>
      <c r="E12" s="134"/>
      <c r="F12" s="134"/>
      <c r="G12" s="134"/>
      <c r="H12" s="134"/>
      <c r="I12" s="134"/>
      <c r="J12" s="135"/>
    </row>
    <row r="13" spans="1:10" ht="15.75" customHeight="1" x14ac:dyDescent="0.25">
      <c r="A13" s="4"/>
      <c r="B13" s="5"/>
      <c r="C13" s="5"/>
      <c r="D13" s="5"/>
      <c r="E13" s="5"/>
      <c r="F13" s="5"/>
      <c r="G13" s="5"/>
      <c r="H13" s="5"/>
      <c r="I13" s="6"/>
      <c r="J13" s="7"/>
    </row>
    <row r="14" spans="1:10" ht="14.5" x14ac:dyDescent="0.3">
      <c r="A14" s="8" t="s">
        <v>10</v>
      </c>
      <c r="B14" s="9"/>
      <c r="C14" s="9"/>
      <c r="D14" s="10"/>
      <c r="E14" s="11"/>
      <c r="F14" s="11"/>
      <c r="G14" s="12" t="s">
        <v>62</v>
      </c>
      <c r="H14" s="11"/>
      <c r="I14" s="117" t="s">
        <v>12</v>
      </c>
      <c r="J14" s="118"/>
    </row>
    <row r="15" spans="1:10" ht="14.5" x14ac:dyDescent="0.25">
      <c r="A15" s="13" t="s">
        <v>13</v>
      </c>
      <c r="B15" s="14"/>
      <c r="C15" s="14"/>
      <c r="D15" s="15"/>
      <c r="E15" s="15"/>
      <c r="F15" s="15"/>
      <c r="G15" s="16" t="s">
        <v>63</v>
      </c>
      <c r="H15" s="15"/>
      <c r="I15" s="117" t="s">
        <v>15</v>
      </c>
      <c r="J15" s="118"/>
    </row>
    <row r="16" spans="1:10" ht="14.5" x14ac:dyDescent="0.25">
      <c r="A16" s="119" t="s">
        <v>16</v>
      </c>
      <c r="B16" s="120"/>
      <c r="C16" s="120"/>
      <c r="D16" s="120"/>
      <c r="E16" s="120"/>
      <c r="F16" s="120"/>
      <c r="G16" s="121"/>
      <c r="H16" s="17" t="s">
        <v>17</v>
      </c>
      <c r="I16" s="18"/>
      <c r="J16" s="19"/>
    </row>
    <row r="17" spans="1:10" ht="14.5" x14ac:dyDescent="0.35">
      <c r="A17" s="20" t="s">
        <v>18</v>
      </c>
      <c r="B17" s="21"/>
      <c r="C17" s="21"/>
      <c r="D17" s="22"/>
      <c r="E17" s="23"/>
      <c r="F17" s="22"/>
      <c r="G17" s="24" t="s">
        <v>19</v>
      </c>
      <c r="H17" s="25" t="s">
        <v>20</v>
      </c>
      <c r="I17" s="26"/>
      <c r="J17" s="27" t="s">
        <v>21</v>
      </c>
    </row>
    <row r="18" spans="1:10" ht="14.5" x14ac:dyDescent="0.35">
      <c r="A18" s="20" t="s">
        <v>22</v>
      </c>
      <c r="B18" s="21"/>
      <c r="C18" s="21"/>
      <c r="D18" s="28"/>
      <c r="E18" s="23"/>
      <c r="F18" s="22"/>
      <c r="G18" s="24" t="s">
        <v>23</v>
      </c>
      <c r="H18" s="25" t="s">
        <v>24</v>
      </c>
      <c r="I18" s="26"/>
      <c r="J18" s="27" t="s">
        <v>25</v>
      </c>
    </row>
    <row r="19" spans="1:10" ht="14.5" x14ac:dyDescent="0.25">
      <c r="A19" s="20" t="s">
        <v>26</v>
      </c>
      <c r="B19" s="21"/>
      <c r="C19" s="21"/>
      <c r="D19" s="28"/>
      <c r="E19" s="23"/>
      <c r="F19" s="22"/>
      <c r="G19" s="29" t="s">
        <v>27</v>
      </c>
      <c r="H19" s="30" t="s">
        <v>28</v>
      </c>
      <c r="I19" s="26"/>
      <c r="J19" s="31"/>
    </row>
    <row r="20" spans="1:10" ht="14.5" x14ac:dyDescent="0.35">
      <c r="A20" s="20" t="s">
        <v>29</v>
      </c>
      <c r="B20" s="32"/>
      <c r="C20" s="32"/>
      <c r="D20" s="33"/>
      <c r="E20" s="33"/>
      <c r="F20" s="33"/>
      <c r="G20" s="24" t="s">
        <v>30</v>
      </c>
      <c r="H20" s="30" t="s">
        <v>31</v>
      </c>
      <c r="I20" s="26"/>
      <c r="J20" s="31"/>
    </row>
    <row r="21" spans="1:10" ht="15" thickBot="1" x14ac:dyDescent="0.3">
      <c r="A21" s="34"/>
      <c r="B21" s="35"/>
      <c r="C21" s="35"/>
      <c r="D21" s="36"/>
      <c r="E21" s="36"/>
      <c r="F21" s="36"/>
      <c r="G21" s="37"/>
      <c r="H21" s="38"/>
      <c r="I21" s="39"/>
      <c r="J21" s="40"/>
    </row>
    <row r="22" spans="1:10" ht="14" thickTop="1" thickBot="1" x14ac:dyDescent="0.3">
      <c r="A22" s="41"/>
      <c r="B22" s="42"/>
      <c r="C22" s="42"/>
      <c r="D22" s="43"/>
      <c r="E22" s="43"/>
      <c r="F22" s="43"/>
      <c r="G22" s="43"/>
      <c r="H22" s="43"/>
      <c r="I22" s="43"/>
      <c r="J22" s="44"/>
    </row>
    <row r="23" spans="1:10" s="51" customFormat="1" ht="38.25" customHeight="1" thickTop="1" thickBot="1" x14ac:dyDescent="0.3">
      <c r="A23" s="45" t="s">
        <v>32</v>
      </c>
      <c r="B23" s="46" t="s">
        <v>33</v>
      </c>
      <c r="C23" s="47" t="s">
        <v>34</v>
      </c>
      <c r="D23" s="47" t="s">
        <v>35</v>
      </c>
      <c r="E23" s="47" t="s">
        <v>36</v>
      </c>
      <c r="F23" s="47" t="s">
        <v>37</v>
      </c>
      <c r="G23" s="47" t="s">
        <v>38</v>
      </c>
      <c r="H23" s="48" t="s">
        <v>39</v>
      </c>
      <c r="I23" s="49" t="s">
        <v>40</v>
      </c>
      <c r="J23" s="50" t="s">
        <v>41</v>
      </c>
    </row>
    <row r="24" spans="1:10" s="60" customFormat="1" ht="21" customHeight="1" thickTop="1" x14ac:dyDescent="0.25">
      <c r="A24" s="52">
        <v>1</v>
      </c>
      <c r="B24" s="53">
        <v>25</v>
      </c>
      <c r="C24" s="54">
        <f>VLOOKUP(B24,[1]список!A:H,3,FALSE)</f>
        <v>10015328509</v>
      </c>
      <c r="D24" s="54" t="str">
        <f>VLOOKUP(B24,[1]список!A:H,2,FALSE)</f>
        <v>ПОПОВ Антон</v>
      </c>
      <c r="E24" s="55">
        <f>VLOOKUP(B24,[1]список!A:I,4,FALSE)</f>
        <v>36190</v>
      </c>
      <c r="F24" s="54" t="str">
        <f>VLOOKUP(B24,[1]список!A:I,5,FALSE)</f>
        <v>МС</v>
      </c>
      <c r="G24" s="56" t="str">
        <f>VLOOKUP(B24,[1]список!A:K,6,FALSE)</f>
        <v>Воронежская обл.,Омская обл.</v>
      </c>
      <c r="H24" s="57"/>
      <c r="I24" s="58" t="s">
        <v>42</v>
      </c>
      <c r="J24" s="59"/>
    </row>
    <row r="25" spans="1:10" s="60" customFormat="1" ht="21" customHeight="1" x14ac:dyDescent="0.25">
      <c r="A25" s="61">
        <v>2</v>
      </c>
      <c r="B25" s="62">
        <v>36</v>
      </c>
      <c r="C25" s="54">
        <f>VLOOKUP(B25,[1]список!A:H,3,FALSE)</f>
        <v>10092621745</v>
      </c>
      <c r="D25" s="54" t="str">
        <f>VLOOKUP(B25,[1]список!A:H,2,FALSE)</f>
        <v>ТОКАРЕВ Матвей</v>
      </c>
      <c r="E25" s="55">
        <f>VLOOKUP(B25,[1]список!A:I,4,FALSE)</f>
        <v>38828</v>
      </c>
      <c r="F25" s="54" t="str">
        <f>VLOOKUP(B25,[1]список!A:I,5,FALSE)</f>
        <v>МС</v>
      </c>
      <c r="G25" s="63" t="str">
        <f>VLOOKUP(B25,[1]список!A:K,6,FALSE)</f>
        <v>Новосибирская обл.</v>
      </c>
      <c r="H25" s="64"/>
      <c r="I25" s="58" t="s">
        <v>42</v>
      </c>
      <c r="J25" s="65"/>
    </row>
    <row r="26" spans="1:10" s="60" customFormat="1" ht="21" customHeight="1" x14ac:dyDescent="0.25">
      <c r="A26" s="61">
        <v>3</v>
      </c>
      <c r="B26" s="62">
        <v>1</v>
      </c>
      <c r="C26" s="54">
        <f>VLOOKUP(B26,[1]список!A:H,3,FALSE)</f>
        <v>10010193367</v>
      </c>
      <c r="D26" s="54" t="str">
        <f>VLOOKUP(B26,[1]список!A:H,2,FALSE)</f>
        <v>НИЧИПУРЕНКО Павел</v>
      </c>
      <c r="E26" s="55">
        <f>VLOOKUP(B26,[1]список!A:I,4,FALSE)</f>
        <v>36098</v>
      </c>
      <c r="F26" s="54" t="str">
        <f>VLOOKUP(B26,[1]список!A:I,5,FALSE)</f>
        <v>МС</v>
      </c>
      <c r="G26" s="63" t="str">
        <f>VLOOKUP(B26,[1]список!A:K,6,FALSE)</f>
        <v>Омская обл.,Респ. Крым</v>
      </c>
      <c r="H26" s="64"/>
      <c r="I26" s="58" t="s">
        <v>42</v>
      </c>
      <c r="J26" s="65"/>
    </row>
    <row r="27" spans="1:10" s="60" customFormat="1" ht="21" customHeight="1" x14ac:dyDescent="0.25">
      <c r="A27" s="61">
        <v>4</v>
      </c>
      <c r="B27" s="62">
        <v>35</v>
      </c>
      <c r="C27" s="54">
        <f>VLOOKUP(B27,[1]список!A:H,3,FALSE)</f>
        <v>10083057141</v>
      </c>
      <c r="D27" s="54" t="str">
        <f>VLOOKUP(B27,[1]список!A:H,2,FALSE)</f>
        <v>АВЕРИН Валентин</v>
      </c>
      <c r="E27" s="55">
        <f>VLOOKUP(B27,[1]список!A:I,4,FALSE)</f>
        <v>38534</v>
      </c>
      <c r="F27" s="54" t="str">
        <f>VLOOKUP(B27,[1]список!A:I,5,FALSE)</f>
        <v>КМС</v>
      </c>
      <c r="G27" s="63" t="str">
        <f>VLOOKUP(B27,[1]список!A:K,6,FALSE)</f>
        <v>Новосибирская обл.,Ульяновская обл.</v>
      </c>
      <c r="H27" s="64"/>
      <c r="I27" s="58" t="s">
        <v>42</v>
      </c>
      <c r="J27" s="65"/>
    </row>
    <row r="28" spans="1:10" s="60" customFormat="1" ht="21" customHeight="1" x14ac:dyDescent="0.25">
      <c r="A28" s="61">
        <v>5</v>
      </c>
      <c r="B28" s="62">
        <v>26</v>
      </c>
      <c r="C28" s="54">
        <f>VLOOKUP(B28,[1]список!A:H,3,FALSE)</f>
        <v>10010085960</v>
      </c>
      <c r="D28" s="54" t="str">
        <f>VLOOKUP(B28,[1]список!A:H,2,FALSE)</f>
        <v>КИРЖАЙКИН Никита</v>
      </c>
      <c r="E28" s="55">
        <f>VLOOKUP(B28,[1]список!A:I,4,FALSE)</f>
        <v>34246</v>
      </c>
      <c r="F28" s="54" t="str">
        <f>VLOOKUP(B28,[1]список!A:I,5,FALSE)</f>
        <v>МС</v>
      </c>
      <c r="G28" s="63" t="str">
        <f>VLOOKUP(B28,[1]список!A:K,6,FALSE)</f>
        <v>Респ. Крым.,Омская обл.</v>
      </c>
      <c r="H28" s="64"/>
      <c r="I28" s="58" t="s">
        <v>43</v>
      </c>
      <c r="J28" s="65"/>
    </row>
    <row r="29" spans="1:10" s="60" customFormat="1" ht="21" customHeight="1" x14ac:dyDescent="0.25">
      <c r="A29" s="61">
        <v>6</v>
      </c>
      <c r="B29" s="62">
        <v>8</v>
      </c>
      <c r="C29" s="54">
        <f>VLOOKUP(B29,[1]список!A:H,3,FALSE)</f>
        <v>10092621038</v>
      </c>
      <c r="D29" s="54" t="str">
        <f>VLOOKUP(B29,[1]список!A:H,2,FALSE)</f>
        <v>ЛЯШКО Владислав</v>
      </c>
      <c r="E29" s="55">
        <f>VLOOKUP(B29,[1]список!A:I,4,FALSE)</f>
        <v>38191</v>
      </c>
      <c r="F29" s="54" t="str">
        <f>VLOOKUP(B29,[1]список!A:I,5,FALSE)</f>
        <v>МС</v>
      </c>
      <c r="G29" s="63" t="str">
        <f>VLOOKUP(B29,[1]список!A:K,6,FALSE)</f>
        <v>Омская обл.,Новосибирская обл.</v>
      </c>
      <c r="H29" s="64"/>
      <c r="I29" s="58" t="s">
        <v>43</v>
      </c>
      <c r="J29" s="65"/>
    </row>
    <row r="30" spans="1:10" s="60" customFormat="1" ht="21" customHeight="1" x14ac:dyDescent="0.25">
      <c r="A30" s="61">
        <v>7</v>
      </c>
      <c r="B30" s="62">
        <v>6</v>
      </c>
      <c r="C30" s="54">
        <f>VLOOKUP(B30,[1]список!A:H,3,FALSE)</f>
        <v>10055306451</v>
      </c>
      <c r="D30" s="54" t="str">
        <f>VLOOKUP(B30,[1]список!A:H,2,FALSE)</f>
        <v>ЛУЧНИКОВ Егор</v>
      </c>
      <c r="E30" s="55">
        <f>VLOOKUP(B30,[1]список!A:I,4,FALSE)</f>
        <v>37883</v>
      </c>
      <c r="F30" s="54" t="str">
        <f>VLOOKUP(B30,[1]список!A:I,5,FALSE)</f>
        <v>МС</v>
      </c>
      <c r="G30" s="63" t="str">
        <f>VLOOKUP(B30,[1]список!A:K,6,FALSE)</f>
        <v>Омская обл.,Новосибирская обл.</v>
      </c>
      <c r="H30" s="64"/>
      <c r="I30" s="58" t="s">
        <v>43</v>
      </c>
      <c r="J30" s="65"/>
    </row>
    <row r="31" spans="1:10" s="60" customFormat="1" ht="21" customHeight="1" x14ac:dyDescent="0.25">
      <c r="A31" s="61">
        <v>8</v>
      </c>
      <c r="B31" s="62">
        <v>29</v>
      </c>
      <c r="C31" s="54">
        <f>VLOOKUP(B31,[1]список!A:H,3,FALSE)</f>
        <v>10036049123</v>
      </c>
      <c r="D31" s="54" t="str">
        <f>VLOOKUP(B31,[1]список!A:H,2,FALSE)</f>
        <v>ХИЛЬКОВИЧ Денис</v>
      </c>
      <c r="E31" s="55">
        <f>VLOOKUP(B31,[1]список!A:I,4,FALSE)</f>
        <v>37978</v>
      </c>
      <c r="F31" s="54" t="str">
        <f>VLOOKUP(B31,[1]список!A:I,5,FALSE)</f>
        <v>КМС</v>
      </c>
      <c r="G31" s="63" t="str">
        <f>VLOOKUP(B31,[1]список!A:K,6,FALSE)</f>
        <v>Респ. Крым</v>
      </c>
      <c r="H31" s="64"/>
      <c r="I31" s="58" t="s">
        <v>43</v>
      </c>
      <c r="J31" s="65"/>
    </row>
    <row r="32" spans="1:10" s="60" customFormat="1" ht="21" customHeight="1" x14ac:dyDescent="0.25">
      <c r="A32" s="61">
        <v>9</v>
      </c>
      <c r="B32" s="62">
        <v>56</v>
      </c>
      <c r="C32" s="54">
        <f>VLOOKUP(B32,[1]список!A:H,3,FALSE)</f>
        <v>10113107135</v>
      </c>
      <c r="D32" s="54" t="str">
        <f>VLOOKUP(B32,[1]список!A:H,2,FALSE)</f>
        <v>КУСКОВ Давид</v>
      </c>
      <c r="E32" s="55">
        <f>VLOOKUP(B32,[1]список!A:I,4,FALSE)</f>
        <v>39483</v>
      </c>
      <c r="F32" s="54" t="str">
        <f>VLOOKUP(B32,[1]список!A:I,5,FALSE)</f>
        <v>КМС</v>
      </c>
      <c r="G32" s="63" t="str">
        <f>VLOOKUP(B32,[1]список!A:K,6,FALSE)</f>
        <v>Москва</v>
      </c>
      <c r="H32" s="64"/>
      <c r="I32" s="58"/>
      <c r="J32" s="65"/>
    </row>
    <row r="33" spans="1:10" s="69" customFormat="1" ht="21" customHeight="1" x14ac:dyDescent="0.25">
      <c r="A33" s="61">
        <v>10</v>
      </c>
      <c r="B33" s="62">
        <v>5</v>
      </c>
      <c r="C33" s="66">
        <f>VLOOKUP(B33,[1]список!A:H,3,FALSE)</f>
        <v>10081650136</v>
      </c>
      <c r="D33" s="66" t="str">
        <f>VLOOKUP(B33,[1]список!A:H,2,FALSE)</f>
        <v>ПУРЫГИН Максим</v>
      </c>
      <c r="E33" s="67">
        <f>VLOOKUP(B33,[1]список!A:I,4,FALSE)</f>
        <v>38520</v>
      </c>
      <c r="F33" s="66" t="str">
        <f>VLOOKUP(B33,[1]список!A:I,5,FALSE)</f>
        <v>МС</v>
      </c>
      <c r="G33" s="63" t="str">
        <f>VLOOKUP(B33,[1]список!A:K,6,FALSE)</f>
        <v>Омская обл.</v>
      </c>
      <c r="H33" s="64"/>
      <c r="I33" s="68"/>
      <c r="J33" s="65"/>
    </row>
    <row r="34" spans="1:10" s="60" customFormat="1" ht="21" customHeight="1" x14ac:dyDescent="0.25">
      <c r="A34" s="70">
        <v>11</v>
      </c>
      <c r="B34" s="71">
        <v>3</v>
      </c>
      <c r="C34" s="72">
        <f>VLOOKUP(B34,[1]список!A:H,3,FALSE)</f>
        <v>10095787480</v>
      </c>
      <c r="D34" s="72" t="str">
        <f>VLOOKUP(B34,[1]список!A:H,2,FALSE)</f>
        <v>ТЕРЕШЕНОК Виталий</v>
      </c>
      <c r="E34" s="73">
        <f>VLOOKUP(B34,[1]список!A:I,4,FALSE)</f>
        <v>37065</v>
      </c>
      <c r="F34" s="72" t="str">
        <f>VLOOKUP(B34,[1]список!A:I,5,FALSE)</f>
        <v>МС</v>
      </c>
      <c r="G34" s="74" t="str">
        <f>VLOOKUP(B34,[1]список!A:K,6,FALSE)</f>
        <v>Омская обл.,Новосибирская обл.</v>
      </c>
      <c r="H34" s="75"/>
      <c r="I34" s="76"/>
      <c r="J34" s="77"/>
    </row>
    <row r="35" spans="1:10" s="60" customFormat="1" ht="21" customHeight="1" x14ac:dyDescent="0.25">
      <c r="A35" s="61">
        <v>12</v>
      </c>
      <c r="B35" s="62">
        <v>44</v>
      </c>
      <c r="C35" s="54">
        <f>VLOOKUP(B35,[1]список!A:H,3,FALSE)</f>
        <v>10140222473</v>
      </c>
      <c r="D35" s="54" t="str">
        <f>VLOOKUP(B35,[1]список!A:H,2,FALSE)</f>
        <v>БЕРТУНОВ Максим</v>
      </c>
      <c r="E35" s="55">
        <f>VLOOKUP(B35,[1]список!A:I,4,FALSE)</f>
        <v>39609</v>
      </c>
      <c r="F35" s="54" t="str">
        <f>VLOOKUP(B35,[1]список!A:I,5,FALSE)</f>
        <v>КМС</v>
      </c>
      <c r="G35" s="63" t="str">
        <f>VLOOKUP(B35,[1]список!A:K,6,FALSE)</f>
        <v>Иркутская обл.</v>
      </c>
      <c r="H35" s="64"/>
      <c r="I35" s="68"/>
      <c r="J35" s="65"/>
    </row>
    <row r="36" spans="1:10" s="60" customFormat="1" ht="21" customHeight="1" x14ac:dyDescent="0.25">
      <c r="A36" s="61">
        <v>13</v>
      </c>
      <c r="B36" s="62">
        <v>13</v>
      </c>
      <c r="C36" s="54">
        <f>VLOOKUP(B36,[1]список!A:H,3,FALSE)</f>
        <v>10105335415</v>
      </c>
      <c r="D36" s="54" t="str">
        <f>VLOOKUP(B36,[1]список!A:H,2,FALSE)</f>
        <v>МУХИН Михаил</v>
      </c>
      <c r="E36" s="55">
        <f>VLOOKUP(B36,[1]список!A:I,4,FALSE)</f>
        <v>38507</v>
      </c>
      <c r="F36" s="54" t="str">
        <f>VLOOKUP(B36,[1]список!A:I,5,FALSE)</f>
        <v>МС</v>
      </c>
      <c r="G36" s="63" t="str">
        <f>VLOOKUP(B36,[1]список!A:K,6,FALSE)</f>
        <v>Омская обл.</v>
      </c>
      <c r="H36" s="64"/>
      <c r="I36" s="68"/>
      <c r="J36" s="65"/>
    </row>
    <row r="37" spans="1:10" s="60" customFormat="1" ht="21" customHeight="1" x14ac:dyDescent="0.25">
      <c r="A37" s="61">
        <v>14</v>
      </c>
      <c r="B37" s="62">
        <v>43</v>
      </c>
      <c r="C37" s="54">
        <f>VLOOKUP(B37,[1]список!A:H,3,FALSE)</f>
        <v>10140309369</v>
      </c>
      <c r="D37" s="54" t="str">
        <f>VLOOKUP(B37,[1]список!A:H,2,FALSE)</f>
        <v>СКАЛКИН Кирилл</v>
      </c>
      <c r="E37" s="55">
        <f>VLOOKUP(B37,[1]список!A:I,4,FALSE)</f>
        <v>39744</v>
      </c>
      <c r="F37" s="54" t="str">
        <f>VLOOKUP(B37,[1]список!A:I,5,FALSE)</f>
        <v>КМС</v>
      </c>
      <c r="G37" s="63" t="str">
        <f>VLOOKUP(B37,[1]список!A:K,6,FALSE)</f>
        <v>Иркутская обл.</v>
      </c>
      <c r="H37" s="64"/>
      <c r="I37" s="68"/>
      <c r="J37" s="65"/>
    </row>
    <row r="38" spans="1:10" s="60" customFormat="1" ht="21" customHeight="1" x14ac:dyDescent="0.25">
      <c r="A38" s="61">
        <v>15</v>
      </c>
      <c r="B38" s="62">
        <v>28</v>
      </c>
      <c r="C38" s="54">
        <f>VLOOKUP(B38,[1]список!A:H,3,FALSE)</f>
        <v>10095011985</v>
      </c>
      <c r="D38" s="54" t="str">
        <f>VLOOKUP(B38,[1]список!A:H,2,FALSE)</f>
        <v>ПОЧЕРНЯЕВ Николай</v>
      </c>
      <c r="E38" s="55">
        <f>VLOOKUP(B38,[1]список!A:I,4,FALSE)</f>
        <v>38515</v>
      </c>
      <c r="F38" s="54" t="str">
        <f>VLOOKUP(B38,[1]список!A:I,5,FALSE)</f>
        <v>МС</v>
      </c>
      <c r="G38" s="63" t="str">
        <f>VLOOKUP(B38,[1]список!A:K,6,FALSE)</f>
        <v>Респ. Крым</v>
      </c>
      <c r="H38" s="64"/>
      <c r="I38" s="68"/>
      <c r="J38" s="65"/>
    </row>
    <row r="39" spans="1:10" s="60" customFormat="1" ht="21" customHeight="1" x14ac:dyDescent="0.25">
      <c r="A39" s="61">
        <v>16</v>
      </c>
      <c r="B39" s="62">
        <v>9</v>
      </c>
      <c r="C39" s="54">
        <f>VLOOKUP(B39,[1]список!A:H,3,FALSE)</f>
        <v>10130113659</v>
      </c>
      <c r="D39" s="54" t="str">
        <f>VLOOKUP(B39,[1]список!A:H,2,FALSE)</f>
        <v>КЕЗЬ Федор</v>
      </c>
      <c r="E39" s="55">
        <f>VLOOKUP(B39,[1]список!A:I,4,FALSE)</f>
        <v>39760</v>
      </c>
      <c r="F39" s="54" t="str">
        <f>VLOOKUP(B39,[1]список!A:I,5,FALSE)</f>
        <v>КМС</v>
      </c>
      <c r="G39" s="63" t="str">
        <f>VLOOKUP(B39,[1]список!A:K,6,FALSE)</f>
        <v>Омская обл.</v>
      </c>
      <c r="H39" s="64"/>
      <c r="I39" s="68"/>
      <c r="J39" s="65"/>
    </row>
    <row r="40" spans="1:10" s="60" customFormat="1" ht="21" customHeight="1" x14ac:dyDescent="0.25">
      <c r="A40" s="61">
        <v>17</v>
      </c>
      <c r="B40" s="78">
        <v>4</v>
      </c>
      <c r="C40" s="54">
        <f>VLOOKUP(B40,[1]список!A:H,3,FALSE)</f>
        <v>10062526988</v>
      </c>
      <c r="D40" s="54" t="str">
        <f>VLOOKUP(B40,[1]список!A:H,2,FALSE)</f>
        <v>ШЕСТАКОВ Артем</v>
      </c>
      <c r="E40" s="55">
        <f>VLOOKUP(B40,[1]список!A:I,4,FALSE)</f>
        <v>37882</v>
      </c>
      <c r="F40" s="54" t="str">
        <f>VLOOKUP(B40,[1]список!A:I,5,FALSE)</f>
        <v>МС</v>
      </c>
      <c r="G40" s="63" t="str">
        <f>VLOOKUP(B40,[1]список!A:K,6,FALSE)</f>
        <v>Омская обл.,Новосибирская обл.</v>
      </c>
      <c r="H40" s="64"/>
      <c r="I40" s="68"/>
      <c r="J40" s="65"/>
    </row>
    <row r="41" spans="1:10" s="60" customFormat="1" ht="21" customHeight="1" x14ac:dyDescent="0.25">
      <c r="A41" s="61">
        <v>18</v>
      </c>
      <c r="B41" s="78">
        <v>7</v>
      </c>
      <c r="C41" s="54">
        <f>VLOOKUP(B41,[1]список!A:H,3,FALSE)</f>
        <v>10078794292</v>
      </c>
      <c r="D41" s="54" t="str">
        <f>VLOOKUP(B41,[1]список!A:H,2,FALSE)</f>
        <v>ТИШКИН Александр</v>
      </c>
      <c r="E41" s="55">
        <f>VLOOKUP(B41,[1]список!A:I,4,FALSE)</f>
        <v>37768</v>
      </c>
      <c r="F41" s="54" t="str">
        <f>VLOOKUP(B41,[1]список!A:I,5,FALSE)</f>
        <v>МС</v>
      </c>
      <c r="G41" s="63" t="str">
        <f>VLOOKUP(B41,[1]список!A:K,6,FALSE)</f>
        <v>Омская обл.,Респ. Крым</v>
      </c>
      <c r="H41" s="64"/>
      <c r="I41" s="68"/>
      <c r="J41" s="65"/>
    </row>
    <row r="42" spans="1:10" s="60" customFormat="1" ht="21" customHeight="1" x14ac:dyDescent="0.25">
      <c r="A42" s="61">
        <v>19</v>
      </c>
      <c r="B42" s="78">
        <v>23</v>
      </c>
      <c r="C42" s="54">
        <f>VLOOKUP(B42,[1]список!A:H,3,FALSE)</f>
        <v>10092399150</v>
      </c>
      <c r="D42" s="54" t="str">
        <f>VLOOKUP(B42,[1]список!A:H,2,FALSE)</f>
        <v>ПРИДАТЧЕНКО Роман</v>
      </c>
      <c r="E42" s="55">
        <f>VLOOKUP(B42,[1]список!A:I,4,FALSE)</f>
        <v>39409</v>
      </c>
      <c r="F42" s="54" t="str">
        <f>VLOOKUP(B42,[1]список!A:I,5,FALSE)</f>
        <v>КМС</v>
      </c>
      <c r="G42" s="63" t="str">
        <f>VLOOKUP(B42,[1]список!A:K,6,FALSE)</f>
        <v>Омская обл.</v>
      </c>
      <c r="H42" s="64"/>
      <c r="I42" s="68"/>
      <c r="J42" s="65"/>
    </row>
    <row r="43" spans="1:10" s="60" customFormat="1" ht="21" customHeight="1" x14ac:dyDescent="0.25">
      <c r="A43" s="61">
        <v>20</v>
      </c>
      <c r="B43" s="78">
        <v>10</v>
      </c>
      <c r="C43" s="54">
        <f>VLOOKUP(B43,[1]список!A:H,3,FALSE)</f>
        <v>10127676030</v>
      </c>
      <c r="D43" s="54" t="str">
        <f>VLOOKUP(B43,[1]список!A:H,2,FALSE)</f>
        <v>ДОКШИН Андрей</v>
      </c>
      <c r="E43" s="55">
        <f>VLOOKUP(B43,[1]список!A:I,4,FALSE)</f>
        <v>39734</v>
      </c>
      <c r="F43" s="54" t="str">
        <f>VLOOKUP(B43,[1]список!A:I,5,FALSE)</f>
        <v>КМС</v>
      </c>
      <c r="G43" s="63" t="str">
        <f>VLOOKUP(B43,[1]список!A:K,6,FALSE)</f>
        <v>Омская обл.</v>
      </c>
      <c r="H43" s="64"/>
      <c r="I43" s="68"/>
      <c r="J43" s="65"/>
    </row>
    <row r="44" spans="1:10" s="60" customFormat="1" ht="21" customHeight="1" x14ac:dyDescent="0.25">
      <c r="A44" s="61">
        <v>21</v>
      </c>
      <c r="B44" s="78">
        <v>11</v>
      </c>
      <c r="C44" s="54">
        <f>VLOOKUP(B44,[1]список!A:H,3,FALSE)</f>
        <v>10129594004</v>
      </c>
      <c r="D44" s="54" t="str">
        <f>VLOOKUP(B44,[1]список!A:H,2,FALSE)</f>
        <v>МАСЛЮК Вениамин</v>
      </c>
      <c r="E44" s="55">
        <f>VLOOKUP(B44,[1]список!A:I,4,FALSE)</f>
        <v>39502</v>
      </c>
      <c r="F44" s="54" t="str">
        <f>VLOOKUP(B44,[1]список!A:I,5,FALSE)</f>
        <v>КМС</v>
      </c>
      <c r="G44" s="63" t="str">
        <f>VLOOKUP(B44,[1]список!A:K,6,FALSE)</f>
        <v>Омская обл.</v>
      </c>
      <c r="H44" s="64"/>
      <c r="I44" s="68"/>
      <c r="J44" s="65"/>
    </row>
    <row r="45" spans="1:10" s="60" customFormat="1" ht="21" customHeight="1" x14ac:dyDescent="0.25">
      <c r="A45" s="61">
        <v>22</v>
      </c>
      <c r="B45" s="78">
        <v>57</v>
      </c>
      <c r="C45" s="54">
        <f>VLOOKUP(B45,[1]список!A:H,3,FALSE)</f>
        <v>10151609566</v>
      </c>
      <c r="D45" s="54" t="str">
        <f>VLOOKUP(B45,[1]список!A:H,2,FALSE)</f>
        <v>МАРТЫНОВ Александр</v>
      </c>
      <c r="E45" s="55">
        <f>VLOOKUP(B45,[1]список!A:I,4,FALSE)</f>
        <v>39123</v>
      </c>
      <c r="F45" s="54" t="str">
        <f>VLOOKUP(B45,[1]список!A:I,5,FALSE)</f>
        <v>КМС</v>
      </c>
      <c r="G45" s="63" t="str">
        <f>VLOOKUP(B45,[1]список!A:K,6,FALSE)</f>
        <v>Москва</v>
      </c>
      <c r="H45" s="64"/>
      <c r="I45" s="68"/>
      <c r="J45" s="65"/>
    </row>
    <row r="46" spans="1:10" s="60" customFormat="1" ht="21" customHeight="1" x14ac:dyDescent="0.25">
      <c r="A46" s="61">
        <v>23</v>
      </c>
      <c r="B46" s="78">
        <v>16</v>
      </c>
      <c r="C46" s="54">
        <f>VLOOKUP(B46,[1]список!A:H,3,FALSE)</f>
        <v>10123419548</v>
      </c>
      <c r="D46" s="54" t="str">
        <f>VLOOKUP(B46,[1]список!A:H,2,FALSE)</f>
        <v>ДЕВЯТКОВ Андрей</v>
      </c>
      <c r="E46" s="55">
        <f>VLOOKUP(B46,[1]список!A:I,4,FALSE)</f>
        <v>39361</v>
      </c>
      <c r="F46" s="54" t="str">
        <f>VLOOKUP(B46,[1]список!A:I,5,FALSE)</f>
        <v>КМС</v>
      </c>
      <c r="G46" s="63" t="str">
        <f>VLOOKUP(B46,[1]список!A:K,6,FALSE)</f>
        <v>Омская обл.</v>
      </c>
      <c r="H46" s="64"/>
      <c r="I46" s="68"/>
      <c r="J46" s="65"/>
    </row>
    <row r="47" spans="1:10" s="60" customFormat="1" ht="21" customHeight="1" x14ac:dyDescent="0.25">
      <c r="A47" s="61">
        <v>24</v>
      </c>
      <c r="B47" s="78">
        <v>12</v>
      </c>
      <c r="C47" s="54">
        <f>VLOOKUP(B47,[1]список!A:H,3,FALSE)</f>
        <v>10034972524</v>
      </c>
      <c r="D47" s="54" t="str">
        <f>VLOOKUP(B47,[1]список!A:H,2,FALSE)</f>
        <v>МУРАШКО Дмитрий</v>
      </c>
      <c r="E47" s="55">
        <f>VLOOKUP(B47,[1]список!A:I,4,FALSE)</f>
        <v>26718</v>
      </c>
      <c r="F47" s="54" t="str">
        <f>VLOOKUP(B47,[1]список!A:I,5,FALSE)</f>
        <v>МСМК</v>
      </c>
      <c r="G47" s="63" t="str">
        <f>VLOOKUP(B47,[1]список!A:K,6,FALSE)</f>
        <v>Омская обл.</v>
      </c>
      <c r="H47" s="64"/>
      <c r="I47" s="68"/>
      <c r="J47" s="65" t="s">
        <v>44</v>
      </c>
    </row>
    <row r="48" spans="1:10" s="60" customFormat="1" ht="21" customHeight="1" x14ac:dyDescent="0.25">
      <c r="A48" s="61">
        <v>24</v>
      </c>
      <c r="B48" s="78">
        <v>45</v>
      </c>
      <c r="C48" s="54">
        <f>VLOOKUP(B48,[1]список!A:H,3,FALSE)</f>
        <v>10131547845</v>
      </c>
      <c r="D48" s="54" t="str">
        <f>VLOOKUP(B48,[1]список!A:H,2,FALSE)</f>
        <v>АХТАМОВ Кирилл</v>
      </c>
      <c r="E48" s="55">
        <f>VLOOKUP(B48,[1]список!A:I,4,FALSE)</f>
        <v>39276</v>
      </c>
      <c r="F48" s="54" t="str">
        <f>VLOOKUP(B48,[1]список!A:I,5,FALSE)</f>
        <v>КМС</v>
      </c>
      <c r="G48" s="63" t="str">
        <f>VLOOKUP(B48,[1]список!A:K,6,FALSE)</f>
        <v>Иркутская обл.</v>
      </c>
      <c r="H48" s="64"/>
      <c r="I48" s="68"/>
      <c r="J48" s="65" t="s">
        <v>44</v>
      </c>
    </row>
    <row r="49" spans="1:10" s="60" customFormat="1" ht="21" customHeight="1" x14ac:dyDescent="0.25">
      <c r="A49" s="61">
        <v>26</v>
      </c>
      <c r="B49" s="78">
        <v>14</v>
      </c>
      <c r="C49" s="54">
        <f>VLOOKUP(B49,[1]список!A:H,3,FALSE)</f>
        <v>10122875136</v>
      </c>
      <c r="D49" s="54" t="str">
        <f>VLOOKUP(B49,[1]список!A:H,2,FALSE)</f>
        <v>ПУХОРЕВ Алексей</v>
      </c>
      <c r="E49" s="55">
        <f>VLOOKUP(B49,[1]список!A:I,4,FALSE)</f>
        <v>38841</v>
      </c>
      <c r="F49" s="54" t="str">
        <f>VLOOKUP(B49,[1]список!A:I,5,FALSE)</f>
        <v>КМС</v>
      </c>
      <c r="G49" s="63" t="str">
        <f>VLOOKUP(B49,[1]список!A:K,6,FALSE)</f>
        <v>Омская обл.,Кемеровская обл.</v>
      </c>
      <c r="H49" s="64"/>
      <c r="I49" s="68"/>
      <c r="J49" s="65" t="s">
        <v>44</v>
      </c>
    </row>
    <row r="50" spans="1:10" s="60" customFormat="1" ht="21" customHeight="1" x14ac:dyDescent="0.25">
      <c r="A50" s="61">
        <v>26</v>
      </c>
      <c r="B50" s="78">
        <v>17</v>
      </c>
      <c r="C50" s="54">
        <f>VLOOKUP(B50,[1]список!A:H,3,FALSE)</f>
        <v>10091970330</v>
      </c>
      <c r="D50" s="54" t="str">
        <f>VLOOKUP(B50,[1]список!A:H,2,FALSE)</f>
        <v>КУЛАГИН Глеб</v>
      </c>
      <c r="E50" s="55">
        <f>VLOOKUP(B50,[1]список!A:I,4,FALSE)</f>
        <v>39380</v>
      </c>
      <c r="F50" s="54" t="str">
        <f>VLOOKUP(B50,[1]список!A:I,5,FALSE)</f>
        <v>КМС</v>
      </c>
      <c r="G50" s="63" t="str">
        <f>VLOOKUP(B50,[1]список!A:K,6,FALSE)</f>
        <v>Омская обл.</v>
      </c>
      <c r="H50" s="64"/>
      <c r="I50" s="68"/>
      <c r="J50" s="65" t="s">
        <v>44</v>
      </c>
    </row>
    <row r="51" spans="1:10" s="60" customFormat="1" ht="21" customHeight="1" x14ac:dyDescent="0.25">
      <c r="A51" s="61">
        <v>28</v>
      </c>
      <c r="B51" s="78">
        <v>18</v>
      </c>
      <c r="C51" s="54">
        <f>VLOOKUP(B51,[1]список!A:H,3,FALSE)</f>
        <v>10091960832</v>
      </c>
      <c r="D51" s="54" t="str">
        <f>VLOOKUP(B51,[1]список!A:H,2,FALSE)</f>
        <v>ХРИСТОЛЮБОВ Павел</v>
      </c>
      <c r="E51" s="55">
        <f>VLOOKUP(B51,[1]список!A:I,4,FALSE)</f>
        <v>39392</v>
      </c>
      <c r="F51" s="54" t="str">
        <f>VLOOKUP(B51,[1]список!A:I,5,FALSE)</f>
        <v>КМС</v>
      </c>
      <c r="G51" s="63" t="str">
        <f>VLOOKUP(B51,[1]список!A:K,6,FALSE)</f>
        <v>Омская обл.</v>
      </c>
      <c r="H51" s="64"/>
      <c r="I51" s="68"/>
      <c r="J51" s="65" t="s">
        <v>44</v>
      </c>
    </row>
    <row r="52" spans="1:10" s="60" customFormat="1" ht="21" customHeight="1" x14ac:dyDescent="0.25">
      <c r="A52" s="61">
        <v>28</v>
      </c>
      <c r="B52" s="78">
        <v>15</v>
      </c>
      <c r="C52" s="54">
        <f>VLOOKUP(B52,[1]список!A:H,3,FALSE)</f>
        <v>10092426331</v>
      </c>
      <c r="D52" s="54" t="str">
        <f>VLOOKUP(B52,[1]список!A:H,2,FALSE)</f>
        <v>САННИКОВ Евгений</v>
      </c>
      <c r="E52" s="55">
        <f>VLOOKUP(B52,[1]список!A:I,4,FALSE)</f>
        <v>38756</v>
      </c>
      <c r="F52" s="54" t="str">
        <f>VLOOKUP(B52,[1]список!A:I,5,FALSE)</f>
        <v>КМС</v>
      </c>
      <c r="G52" s="63" t="str">
        <f>VLOOKUP(B52,[1]список!A:K,6,FALSE)</f>
        <v>Омская обл.</v>
      </c>
      <c r="H52" s="64"/>
      <c r="I52" s="68"/>
      <c r="J52" s="65" t="s">
        <v>44</v>
      </c>
    </row>
    <row r="53" spans="1:10" s="60" customFormat="1" ht="21" customHeight="1" x14ac:dyDescent="0.25">
      <c r="A53" s="61">
        <v>30</v>
      </c>
      <c r="B53" s="78">
        <v>70</v>
      </c>
      <c r="C53" s="54">
        <f>VLOOKUP(B53,[1]список!A:H,3,FALSE)</f>
        <v>10118152953</v>
      </c>
      <c r="D53" s="54" t="str">
        <f>VLOOKUP(B53,[1]список!A:H,2,FALSE)</f>
        <v>ЗАЛИВИН Владимир</v>
      </c>
      <c r="E53" s="55">
        <f>VLOOKUP(B53,[1]список!A:I,4,FALSE)</f>
        <v>39051</v>
      </c>
      <c r="F53" s="54" t="str">
        <f>VLOOKUP(B53,[1]список!A:I,5,FALSE)</f>
        <v>КМС</v>
      </c>
      <c r="G53" s="63" t="str">
        <f>VLOOKUP(B53,[1]список!A:K,6,FALSE)</f>
        <v>Липецкая обл.</v>
      </c>
      <c r="H53" s="64"/>
      <c r="I53" s="68"/>
      <c r="J53" s="65" t="s">
        <v>44</v>
      </c>
    </row>
    <row r="54" spans="1:10" s="60" customFormat="1" ht="21" customHeight="1" thickBot="1" x14ac:dyDescent="0.3">
      <c r="A54" s="61">
        <v>30</v>
      </c>
      <c r="B54" s="78">
        <v>69</v>
      </c>
      <c r="C54" s="54">
        <f>VLOOKUP(B54,[1]список!A:H,3,FALSE)</f>
        <v>10092179989</v>
      </c>
      <c r="D54" s="54" t="str">
        <f>VLOOKUP(B54,[1]список!A:H,2,FALSE)</f>
        <v>СЕМЕНИХИН Максим</v>
      </c>
      <c r="E54" s="55">
        <f>VLOOKUP(B54,[1]список!A:I,4,FALSE)</f>
        <v>38810</v>
      </c>
      <c r="F54" s="54" t="str">
        <f>VLOOKUP(B54,[1]список!A:I,5,FALSE)</f>
        <v>КМС</v>
      </c>
      <c r="G54" s="63" t="str">
        <f>VLOOKUP(B54,[1]список!A:K,6,FALSE)</f>
        <v>Липецкая обл.</v>
      </c>
      <c r="H54" s="64"/>
      <c r="I54" s="68"/>
      <c r="J54" s="65" t="s">
        <v>44</v>
      </c>
    </row>
    <row r="55" spans="1:10" ht="16" thickTop="1" x14ac:dyDescent="0.3">
      <c r="A55" s="102" t="s">
        <v>64</v>
      </c>
      <c r="B55" s="80"/>
      <c r="C55" s="80"/>
      <c r="D55" s="81"/>
      <c r="E55" s="82"/>
      <c r="F55" s="83"/>
      <c r="G55" s="82"/>
      <c r="H55" s="84"/>
      <c r="I55" s="85"/>
      <c r="J55" s="86"/>
    </row>
    <row r="56" spans="1:10" ht="15.5" x14ac:dyDescent="0.35">
      <c r="A56" s="103" t="s">
        <v>65</v>
      </c>
      <c r="B56" s="104"/>
      <c r="C56" s="104"/>
      <c r="D56" s="105"/>
      <c r="E56" s="106"/>
      <c r="F56" s="107"/>
      <c r="G56" s="106"/>
      <c r="H56" s="108"/>
      <c r="I56" s="109"/>
      <c r="J56" s="110"/>
    </row>
    <row r="57" spans="1:10" ht="14.5" x14ac:dyDescent="0.25">
      <c r="A57" s="122" t="s">
        <v>45</v>
      </c>
      <c r="B57" s="123"/>
      <c r="C57" s="123"/>
      <c r="D57" s="123"/>
      <c r="E57" s="123"/>
      <c r="F57" s="123"/>
      <c r="G57" s="123" t="s">
        <v>46</v>
      </c>
      <c r="H57" s="123"/>
      <c r="I57" s="123"/>
      <c r="J57" s="124"/>
    </row>
    <row r="58" spans="1:10" ht="14.5" x14ac:dyDescent="0.25">
      <c r="A58" s="87" t="s">
        <v>47</v>
      </c>
      <c r="B58" s="88"/>
      <c r="C58" s="88"/>
      <c r="D58" s="88"/>
      <c r="E58" s="88"/>
      <c r="F58" s="88"/>
      <c r="G58" s="89" t="s">
        <v>48</v>
      </c>
      <c r="H58" s="90">
        <v>5</v>
      </c>
      <c r="I58" s="91" t="s">
        <v>49</v>
      </c>
      <c r="J58" s="92">
        <f>COUNTIF(F24:F54,"ЗМС")</f>
        <v>0</v>
      </c>
    </row>
    <row r="59" spans="1:10" ht="14.5" x14ac:dyDescent="0.25">
      <c r="A59" s="87" t="s">
        <v>50</v>
      </c>
      <c r="B59" s="93"/>
      <c r="C59" s="93"/>
      <c r="D59" s="93"/>
      <c r="E59" s="93"/>
      <c r="F59" s="93"/>
      <c r="G59" s="89" t="s">
        <v>51</v>
      </c>
      <c r="H59" s="94">
        <f>H60+H64</f>
        <v>31</v>
      </c>
      <c r="I59" s="91" t="s">
        <v>52</v>
      </c>
      <c r="J59" s="92">
        <f>COUNTIF(F24:F54,"МСМК")</f>
        <v>1</v>
      </c>
    </row>
    <row r="60" spans="1:10" ht="14.5" x14ac:dyDescent="0.25">
      <c r="A60" s="87"/>
      <c r="B60" s="93"/>
      <c r="C60" s="93"/>
      <c r="D60" s="93"/>
      <c r="E60" s="93"/>
      <c r="F60" s="93"/>
      <c r="G60" s="89" t="s">
        <v>53</v>
      </c>
      <c r="H60" s="94">
        <f>COUNT(A24:A54)</f>
        <v>31</v>
      </c>
      <c r="I60" s="91" t="s">
        <v>42</v>
      </c>
      <c r="J60" s="92">
        <f>COUNTIF(F24:F54,"МС")</f>
        <v>12</v>
      </c>
    </row>
    <row r="61" spans="1:10" ht="14.5" x14ac:dyDescent="0.25">
      <c r="A61" s="87"/>
      <c r="B61" s="93"/>
      <c r="C61" s="93"/>
      <c r="D61" s="93"/>
      <c r="E61" s="93"/>
      <c r="F61" s="93"/>
      <c r="G61" s="89" t="s">
        <v>54</v>
      </c>
      <c r="H61" s="94">
        <f>COUNT(A15:A55)</f>
        <v>31</v>
      </c>
      <c r="I61" s="91" t="s">
        <v>43</v>
      </c>
      <c r="J61" s="92">
        <f>COUNTIF(F24:F54,"КМС")</f>
        <v>18</v>
      </c>
    </row>
    <row r="62" spans="1:10" ht="14.5" x14ac:dyDescent="0.25">
      <c r="A62" s="87"/>
      <c r="B62" s="93"/>
      <c r="C62" s="93"/>
      <c r="D62" s="93"/>
      <c r="E62" s="93"/>
      <c r="F62" s="93"/>
      <c r="G62" s="89" t="s">
        <v>55</v>
      </c>
      <c r="H62" s="94">
        <f>COUNTIF(A15:A54,"НФ")</f>
        <v>0</v>
      </c>
      <c r="I62" s="91" t="s">
        <v>56</v>
      </c>
      <c r="J62" s="92">
        <f>COUNTIF(F30:F54,"1 СР")</f>
        <v>0</v>
      </c>
    </row>
    <row r="63" spans="1:10" ht="14.5" x14ac:dyDescent="0.25">
      <c r="A63" s="95"/>
      <c r="B63" s="88"/>
      <c r="C63" s="88"/>
      <c r="D63" s="88"/>
      <c r="E63" s="88"/>
      <c r="F63" s="88"/>
      <c r="G63" s="89" t="s">
        <v>57</v>
      </c>
      <c r="H63" s="94">
        <f>COUNTIF(A15:A54,"НФ")</f>
        <v>0</v>
      </c>
      <c r="I63" s="91" t="s">
        <v>58</v>
      </c>
      <c r="J63" s="92">
        <f>COUNTIF(F30:F54,"2 СР")</f>
        <v>0</v>
      </c>
    </row>
    <row r="64" spans="1:10" ht="13.5" customHeight="1" x14ac:dyDescent="0.25">
      <c r="A64" s="95"/>
      <c r="B64" s="93"/>
      <c r="C64" s="93"/>
      <c r="D64" s="93"/>
      <c r="E64" s="93"/>
      <c r="F64" s="93"/>
      <c r="G64" s="89" t="s">
        <v>59</v>
      </c>
      <c r="H64" s="94">
        <f>COUNTIF(A15:A54,"НФ")</f>
        <v>0</v>
      </c>
      <c r="I64" s="91" t="s">
        <v>60</v>
      </c>
      <c r="J64" s="92">
        <f>COUNTIF(F30:F54,"3 СР")</f>
        <v>0</v>
      </c>
    </row>
    <row r="65" spans="1:14" ht="7" customHeight="1" x14ac:dyDescent="0.25">
      <c r="A65" s="96"/>
      <c r="B65" s="1"/>
      <c r="C65" s="1"/>
      <c r="F65" s="97"/>
      <c r="G65" s="97"/>
      <c r="H65" s="97"/>
      <c r="I65" s="97"/>
      <c r="J65" s="7"/>
      <c r="K65" s="97"/>
      <c r="L65" s="97"/>
      <c r="M65" s="97"/>
      <c r="N65" s="7"/>
    </row>
    <row r="66" spans="1:14" ht="16" thickBot="1" x14ac:dyDescent="0.3">
      <c r="A66" s="125" t="str">
        <f>A17</f>
        <v>ТЕХНИЧЕСКИЙ ДЕЛЕГАТ ФВСР:</v>
      </c>
      <c r="B66" s="126"/>
      <c r="C66" s="126"/>
      <c r="D66" s="126" t="str">
        <f>A18</f>
        <v>ГЛАВНЫЙ СУДЬЯ:</v>
      </c>
      <c r="E66" s="126"/>
      <c r="F66" s="126" t="str">
        <f>A19</f>
        <v>ГЛАВНЫЙ СЕКРЕТАРЬ:</v>
      </c>
      <c r="G66" s="126"/>
      <c r="H66" s="126" t="str">
        <f>A20</f>
        <v>СУДЬЯ НА ФИНИШЕ:</v>
      </c>
      <c r="I66" s="126"/>
      <c r="J66" s="127"/>
      <c r="K66" s="98"/>
      <c r="L66" s="98"/>
      <c r="M66" s="98"/>
      <c r="N66" s="99"/>
    </row>
    <row r="67" spans="1:14" ht="13.5" thickTop="1" x14ac:dyDescent="0.25">
      <c r="A67" s="96"/>
      <c r="J67" s="101"/>
    </row>
    <row r="68" spans="1:14" x14ac:dyDescent="0.25">
      <c r="A68" s="96"/>
      <c r="J68" s="101"/>
    </row>
    <row r="69" spans="1:14" x14ac:dyDescent="0.25">
      <c r="A69" s="96"/>
      <c r="J69" s="101"/>
    </row>
    <row r="70" spans="1:14" x14ac:dyDescent="0.25">
      <c r="A70" s="96"/>
      <c r="J70" s="101"/>
    </row>
    <row r="71" spans="1:14" x14ac:dyDescent="0.25">
      <c r="A71" s="96"/>
      <c r="J71" s="101"/>
    </row>
    <row r="72" spans="1:14" x14ac:dyDescent="0.25">
      <c r="A72" s="96"/>
      <c r="F72" s="112"/>
      <c r="G72" s="112"/>
      <c r="H72" s="112"/>
      <c r="I72" s="112"/>
      <c r="J72" s="113"/>
    </row>
    <row r="73" spans="1:14" ht="16" thickBot="1" x14ac:dyDescent="0.3">
      <c r="A73" s="114" t="str">
        <f>G17</f>
        <v xml:space="preserve">ГОНОВА М.В. (г. МОСКВА) </v>
      </c>
      <c r="B73" s="115"/>
      <c r="C73" s="115"/>
      <c r="D73" s="115" t="str">
        <f>G18</f>
        <v xml:space="preserve">ГНИДЕНКО В.Н. (ВК, г. ТУЛА) </v>
      </c>
      <c r="E73" s="115"/>
      <c r="F73" s="115" t="str">
        <f>G19</f>
        <v>СЛАБКОВСКАЯ В.Н. ( ВК, г. ОМСК)</v>
      </c>
      <c r="G73" s="115"/>
      <c r="H73" s="115" t="str">
        <f>G20</f>
        <v xml:space="preserve">САВИЦКИЙ К.Н. (ВК, г. НОВОСИБИРСК) </v>
      </c>
      <c r="I73" s="115"/>
      <c r="J73" s="116"/>
    </row>
    <row r="74" spans="1:14" ht="13.5" thickTop="1" x14ac:dyDescent="0.25">
      <c r="F74" s="100"/>
      <c r="G74" s="100"/>
      <c r="H74" s="100"/>
      <c r="I74" s="100"/>
    </row>
    <row r="75" spans="1:14" x14ac:dyDescent="0.25">
      <c r="F75" s="112"/>
      <c r="G75" s="112"/>
      <c r="H75" s="112"/>
      <c r="I75" s="112"/>
      <c r="J75" s="112"/>
    </row>
    <row r="76" spans="1:14" ht="16" thickBot="1" x14ac:dyDescent="0.3">
      <c r="F76" s="111"/>
      <c r="G76" s="111"/>
      <c r="H76" s="111"/>
      <c r="I76" s="111"/>
      <c r="J76" s="111"/>
    </row>
    <row r="77" spans="1:14" ht="13.5" thickTop="1" x14ac:dyDescent="0.25"/>
  </sheetData>
  <mergeCells count="27">
    <mergeCell ref="I14:J14"/>
    <mergeCell ref="A1:J1"/>
    <mergeCell ref="A2:J2"/>
    <mergeCell ref="A3:J3"/>
    <mergeCell ref="A4:J4"/>
    <mergeCell ref="A5:J5"/>
    <mergeCell ref="A7:J7"/>
    <mergeCell ref="A8:J8"/>
    <mergeCell ref="A9:J9"/>
    <mergeCell ref="A10:J10"/>
    <mergeCell ref="A11:J11"/>
    <mergeCell ref="A12:J12"/>
    <mergeCell ref="I15:J15"/>
    <mergeCell ref="A16:G16"/>
    <mergeCell ref="A57:F57"/>
    <mergeCell ref="G57:J57"/>
    <mergeCell ref="A66:C66"/>
    <mergeCell ref="D66:E66"/>
    <mergeCell ref="F66:G66"/>
    <mergeCell ref="H66:J66"/>
    <mergeCell ref="F76:J76"/>
    <mergeCell ref="F72:J72"/>
    <mergeCell ref="A73:C73"/>
    <mergeCell ref="D73:E73"/>
    <mergeCell ref="F73:G73"/>
    <mergeCell ref="H73:J73"/>
    <mergeCell ref="F75:J75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 с выбыванием Ж</vt:lpstr>
      <vt:lpstr> с выбыванием М.</vt:lpstr>
      <vt:lpstr>' с выбыванием Ж'!Заголовки_для_печати</vt:lpstr>
      <vt:lpstr>' с выбыванием М.'!Заголовки_для_печати</vt:lpstr>
      <vt:lpstr>' с выбыванием Ж'!Область_печати</vt:lpstr>
      <vt:lpstr>' с выбыванием М.'!Область_печати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2025-03-07T17:02:46Z</dcterms:created>
  <dcterms:modified xsi:type="dcterms:W3CDTF">2025-03-07T17:06:13Z</dcterms:modified>
</cp:coreProperties>
</file>