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рус байк ВС\"/>
    </mc:Choice>
  </mc:AlternateContent>
  <xr:revisionPtr revIDLastSave="0" documentId="13_ncr:1_{E35925E0-5E04-4DEE-9A7D-EC72B9262E88}" xr6:coauthVersionLast="47" xr6:coauthVersionMax="47" xr10:uidLastSave="{00000000-0000-0000-0000-000000000000}"/>
  <bookViews>
    <workbookView xWindow="-120" yWindow="-120" windowWidth="29040" windowHeight="15840" tabRatio="789" firstSheet="1" activeTab="2" xr2:uid="{00000000-000D-0000-FFFF-FFFF00000000}"/>
  </bookViews>
  <sheets>
    <sheet name="База спортсменов" sheetId="95" state="hidden" r:id="rId1"/>
    <sheet name="Список участников" sheetId="99" r:id="rId2"/>
    <sheet name="ИГВ без отсечек" sheetId="98" r:id="rId3"/>
  </sheets>
  <definedNames>
    <definedName name="_xlnm.Print_Titles" localSheetId="2">'ИГВ без отсечек'!$21:$22</definedName>
    <definedName name="_xlnm.Print_Titles" localSheetId="1">'Список участников'!$21:$21</definedName>
    <definedName name="_xlnm.Print_Area" localSheetId="2">'ИГВ без отсечек'!$A$1:$L$73</definedName>
    <definedName name="_xlnm.Print_Area" localSheetId="1">'Список участников'!$A$1:$G$100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99" l="1"/>
  <c r="H31" i="99"/>
  <c r="H32" i="99"/>
  <c r="H33" i="99"/>
  <c r="H34" i="99"/>
  <c r="H35" i="99"/>
  <c r="H36" i="99"/>
  <c r="H37" i="99"/>
  <c r="H39" i="99"/>
  <c r="H40" i="99"/>
  <c r="H44" i="99"/>
  <c r="H48" i="99"/>
  <c r="H49" i="99"/>
  <c r="H53" i="99"/>
  <c r="H55" i="99"/>
  <c r="H59" i="99"/>
  <c r="H60" i="99"/>
  <c r="H64" i="99"/>
  <c r="H68" i="99"/>
  <c r="H69" i="99"/>
  <c r="H73" i="99"/>
  <c r="H74" i="99"/>
  <c r="H78" i="99"/>
  <c r="H79" i="99"/>
  <c r="H80" i="99"/>
  <c r="H84" i="99"/>
  <c r="H88" i="99"/>
  <c r="B30" i="99"/>
  <c r="C30" i="99"/>
  <c r="D30" i="99"/>
  <c r="F30" i="99"/>
  <c r="B31" i="99"/>
  <c r="C31" i="99"/>
  <c r="D31" i="99"/>
  <c r="F31" i="99"/>
  <c r="B32" i="99"/>
  <c r="C32" i="99"/>
  <c r="D32" i="99"/>
  <c r="F32" i="99"/>
  <c r="B33" i="99"/>
  <c r="C33" i="99"/>
  <c r="D33" i="99"/>
  <c r="F33" i="99"/>
  <c r="B34" i="99"/>
  <c r="C34" i="99"/>
  <c r="D34" i="99"/>
  <c r="F34" i="99"/>
  <c r="B35" i="99"/>
  <c r="C35" i="99"/>
  <c r="D35" i="99"/>
  <c r="F35" i="99"/>
  <c r="B36" i="99"/>
  <c r="C36" i="99"/>
  <c r="D36" i="99"/>
  <c r="F36" i="99"/>
  <c r="B37" i="99"/>
  <c r="C37" i="99"/>
  <c r="D37" i="99"/>
  <c r="F37" i="99"/>
  <c r="B68" i="99"/>
  <c r="C68" i="99"/>
  <c r="D68" i="99"/>
  <c r="F68" i="99"/>
  <c r="B69" i="99"/>
  <c r="C69" i="99"/>
  <c r="D69" i="99"/>
  <c r="F69" i="99"/>
  <c r="B64" i="99"/>
  <c r="C64" i="99"/>
  <c r="D64" i="99"/>
  <c r="F64" i="99"/>
  <c r="B48" i="99"/>
  <c r="C48" i="99"/>
  <c r="D48" i="99"/>
  <c r="F48" i="99"/>
  <c r="B49" i="99"/>
  <c r="C49" i="99"/>
  <c r="D49" i="99"/>
  <c r="F49" i="99"/>
  <c r="B44" i="99"/>
  <c r="C44" i="99"/>
  <c r="D44" i="99"/>
  <c r="F44" i="99"/>
  <c r="B84" i="99"/>
  <c r="C84" i="99"/>
  <c r="D84" i="99"/>
  <c r="F84" i="99"/>
  <c r="B88" i="99"/>
  <c r="C88" i="99"/>
  <c r="D88" i="99"/>
  <c r="F88" i="99"/>
  <c r="H29" i="99" l="1"/>
  <c r="F29" i="99"/>
  <c r="D29" i="99"/>
  <c r="C29" i="99"/>
  <c r="B29" i="99"/>
  <c r="F39" i="99"/>
  <c r="D39" i="99"/>
  <c r="C39" i="99"/>
  <c r="B39" i="99"/>
  <c r="F74" i="99"/>
  <c r="D74" i="99"/>
  <c r="C74" i="99"/>
  <c r="B74" i="99"/>
  <c r="F73" i="99"/>
  <c r="D73" i="99"/>
  <c r="C73" i="99"/>
  <c r="B73" i="99"/>
  <c r="B80" i="99" l="1"/>
  <c r="C80" i="99"/>
  <c r="D80" i="99"/>
  <c r="F80" i="99"/>
  <c r="B78" i="99"/>
  <c r="C78" i="99"/>
  <c r="D78" i="99"/>
  <c r="F78" i="99"/>
  <c r="B79" i="99"/>
  <c r="C79" i="99"/>
  <c r="D79" i="99"/>
  <c r="F79" i="99"/>
  <c r="B40" i="99"/>
  <c r="C40" i="99"/>
  <c r="D40" i="99"/>
  <c r="F40" i="99"/>
  <c r="B28" i="99"/>
  <c r="C28" i="99"/>
  <c r="D28" i="99"/>
  <c r="F28" i="99"/>
  <c r="H28" i="99"/>
  <c r="B60" i="99"/>
  <c r="C60" i="99"/>
  <c r="D60" i="99"/>
  <c r="F60" i="99"/>
  <c r="B24" i="99"/>
  <c r="C24" i="99"/>
  <c r="D24" i="99"/>
  <c r="F24" i="99"/>
  <c r="H24" i="99"/>
  <c r="B53" i="99"/>
  <c r="C53" i="99"/>
  <c r="D53" i="99"/>
  <c r="F53" i="99"/>
  <c r="B55" i="99"/>
  <c r="C55" i="99"/>
  <c r="D55" i="99"/>
  <c r="F55" i="99"/>
  <c r="F59" i="99"/>
  <c r="D59" i="99"/>
  <c r="C59" i="99"/>
  <c r="B59" i="99"/>
  <c r="C99" i="99" l="1"/>
  <c r="A99" i="99"/>
</calcChain>
</file>

<file path=xl/sharedStrings.xml><?xml version="1.0" encoding="utf-8"?>
<sst xmlns="http://schemas.openxmlformats.org/spreadsheetml/2006/main" count="456" uniqueCount="213">
  <si>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</si>
  <si>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</si>
  <si>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</si>
  <si>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</si>
  <si>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</si>
  <si>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</si>
  <si>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</si>
  <si>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</si>
  <si>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</si>
  <si>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</si>
  <si>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</si>
  <si>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</si>
  <si>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</si>
  <si>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</si>
  <si>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</si>
  <si>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</si>
  <si>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</si>
  <si>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</si>
  <si>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</si>
  <si>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</si>
  <si>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</si>
  <si>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</si>
  <si>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</si>
  <si>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</si>
  <si>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</si>
  <si>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</si>
  <si>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</si>
  <si>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</si>
  <si>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</si>
  <si>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</si>
  <si>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</si>
  <si>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</si>
  <si>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</si>
  <si>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</si>
  <si>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</si>
  <si>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</si>
  <si>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</si>
  <si>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</si>
  <si>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</si>
  <si>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</si>
  <si>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</si>
  <si>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</si>
  <si>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</si>
  <si>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</si>
  <si>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</si>
  <si>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</si>
  <si>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</si>
  <si>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</si>
  <si>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ДАТА ПРОВЕДЕНИЯ:</t>
  </si>
  <si>
    <t>МЕСТО ПРОВЕДЕНИЯ: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</si>
  <si>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</si>
  <si>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</si>
  <si>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</si>
  <si>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</si>
  <si>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</si>
  <si>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</si>
  <si>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</si>
  <si>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</si>
  <si>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</si>
  <si>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</si>
  <si>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</si>
  <si>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</si>
  <si>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строка - гендерная и возрастная группа (мужчины, юниорки 17-18 лет, …)</t>
  </si>
  <si>
    <t>№</t>
  </si>
  <si>
    <t>Фамилия Имя</t>
  </si>
  <si>
    <t>Дата рожд.</t>
  </si>
  <si>
    <t>Разряд</t>
  </si>
  <si>
    <t>Субъект РФ</t>
  </si>
  <si>
    <t>Принадлежность к организации</t>
  </si>
  <si>
    <t>UCI Team</t>
  </si>
  <si>
    <t>СПИСОК УЧАСТНИКОВ</t>
  </si>
  <si>
    <t>UCI TEAM</t>
  </si>
  <si>
    <t>Значения столбцов B:H вставляются из "базы спортсменов" по номеру спортсмена из столбца А (скопировать формулы)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</si>
  <si>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</si>
  <si>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</si>
  <si>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Федерация велосипедного спорта Воронежской области</t>
  </si>
  <si>
    <t>г. Воронеж - СК "Олимпик"</t>
  </si>
  <si>
    <t>Воронежская область</t>
  </si>
  <si>
    <t>Лыжный СК с освещенной лыжероллерной трассой/ 0065515</t>
  </si>
  <si>
    <t xml:space="preserve">10ч 00м </t>
  </si>
  <si>
    <t>0080511611Я</t>
  </si>
  <si>
    <t>Министерство физической культуры и спорта Воронежской области</t>
  </si>
  <si>
    <t xml:space="preserve">шоссе - индивидуальная гонка на время </t>
  </si>
  <si>
    <t>№ ЕКП 2025</t>
  </si>
  <si>
    <t>2 СР</t>
  </si>
  <si>
    <t>3 СР</t>
  </si>
  <si>
    <t>Белгородская область</t>
  </si>
  <si>
    <t>переменная облачность</t>
  </si>
  <si>
    <t xml:space="preserve">ЕЛИФЕРОВ А. В.  (ВК, г. Воронежская область) </t>
  </si>
  <si>
    <t xml:space="preserve">СИНЕЛЬНИКОВА Т.С.  (ВК, г. Воронежская область) </t>
  </si>
  <si>
    <t xml:space="preserve"> </t>
  </si>
  <si>
    <t>2008360021030082</t>
  </si>
  <si>
    <t>ВСЕРОССИЙСКИЕ СОРЕВНОВАНИЯ</t>
  </si>
  <si>
    <t>Женщины</t>
  </si>
  <si>
    <t>3 ИЮНЯ 2025 ГОДА</t>
  </si>
  <si>
    <t>100 539 142 00</t>
  </si>
  <si>
    <t>100 539 141 96</t>
  </si>
  <si>
    <t>МЯЛИЦИНА Яна Дмитриевна</t>
  </si>
  <si>
    <t>МЯЛИЦИНА Ника Дмитриевна</t>
  </si>
  <si>
    <t>Удмуртская республика</t>
  </si>
  <si>
    <t>БУ ДО УР СШОР по велоспорту - ЦСКА</t>
  </si>
  <si>
    <t xml:space="preserve">БУ ДО УР СШОР по велоспорту </t>
  </si>
  <si>
    <t>28.102004</t>
  </si>
  <si>
    <t>101 146 989 45</t>
  </si>
  <si>
    <t>100 838 778 03</t>
  </si>
  <si>
    <t>Республика Татарстан</t>
  </si>
  <si>
    <t>МБУ ДО "СШОР №1" г. Бугульма, "Татнефтьвело"</t>
  </si>
  <si>
    <t>100 924 285 53</t>
  </si>
  <si>
    <t>КГАУ ДО ХКСШОР</t>
  </si>
  <si>
    <t>Хабаровский край- Забайкальский край</t>
  </si>
  <si>
    <t>100 911 701 79</t>
  </si>
  <si>
    <t>МГФСО Москва</t>
  </si>
  <si>
    <t>100 965 611 57</t>
  </si>
  <si>
    <t>101 044 507 92</t>
  </si>
  <si>
    <t>Иркутская область</t>
  </si>
  <si>
    <t>101 323 248 55</t>
  </si>
  <si>
    <t>101 626 394 76</t>
  </si>
  <si>
    <t>КИЧИГИНА Дарья Владимировна</t>
  </si>
  <si>
    <t>НИКОНОВА Алена Константиновна</t>
  </si>
  <si>
    <t>СИМАКОВА Алёна Евгеньевна</t>
  </si>
  <si>
    <t>МАЛЬКОВА Татьяна Васильевна</t>
  </si>
  <si>
    <t>РЫБИНА Светлана Владимировна</t>
  </si>
  <si>
    <t>КОВЯЗИНА Валерия Валерьевна</t>
  </si>
  <si>
    <t>БУТЫЛЕВА Софья Артемовна</t>
  </si>
  <si>
    <t>СОБОЛЕВСКАЯ Кристина Олеговна</t>
  </si>
  <si>
    <t>КАНЕЕВА Дарья Юрьевна</t>
  </si>
  <si>
    <t>СЕМЫШЕВА Таисия Павловна</t>
  </si>
  <si>
    <t>100 349 712 11</t>
  </si>
  <si>
    <t>100 360 274 00</t>
  </si>
  <si>
    <t>ГБУ ДО СШОР им. Коренкова</t>
  </si>
  <si>
    <t>100 235 008 58</t>
  </si>
  <si>
    <t>100 360 646 81</t>
  </si>
  <si>
    <t>ГБУ ДО СШОР им. Коренкова СГУОР</t>
  </si>
  <si>
    <t>101 013 838 75</t>
  </si>
  <si>
    <t>100 832 147 65</t>
  </si>
  <si>
    <t>100 924 213 78</t>
  </si>
  <si>
    <t>101 307 559 80</t>
  </si>
  <si>
    <t xml:space="preserve">ГБУ ДО СШОР им. Коренкова </t>
  </si>
  <si>
    <t>100 797 770 26</t>
  </si>
  <si>
    <t>ГБУ ДО СШОР Петродворцового района</t>
  </si>
  <si>
    <t>РОО "Белгородская Региональная Федерация велосипедного спорта"</t>
  </si>
  <si>
    <t>100 930 692 58</t>
  </si>
  <si>
    <t>101 110 164 80</t>
  </si>
  <si>
    <t>100 883 441 46</t>
  </si>
  <si>
    <t>101 045 827 54</t>
  </si>
  <si>
    <t>МБУДО СШОР № 8</t>
  </si>
  <si>
    <t>БОГДАНОВА Валерия Игоревна</t>
  </si>
  <si>
    <t>КРАВЧЕНКО Виктория Игоревна</t>
  </si>
  <si>
    <t>КУЗНЕЦОВА Ирина Михайловна</t>
  </si>
  <si>
    <t>НОВИКОВА Кристина Игоревна</t>
  </si>
  <si>
    <t>БЕК Анастасия Анатольевна</t>
  </si>
  <si>
    <t>КРАПИВИНА Дарья Алексеевна</t>
  </si>
  <si>
    <t>БОР Елизавета Сергеевна</t>
  </si>
  <si>
    <t>КАНИЩЕВА Софья Александровна</t>
  </si>
  <si>
    <t>САМСОНОВА Анастасия Сергеевна</t>
  </si>
  <si>
    <t>БОГДАНОВА Алена Сергеевна</t>
  </si>
  <si>
    <t>ЖУРАВЛЕВА Екатерина Валерьевна</t>
  </si>
  <si>
    <t>МУЧКАЕВА Людмила Игоревна</t>
  </si>
  <si>
    <t>ТКАЧУК Анастасия Юрьевна</t>
  </si>
  <si>
    <t>3,5 км /3</t>
  </si>
  <si>
    <t>ОГКУ ДО СШОР "ОЛИМПИЕЦ" КЛУБ "БАЙКАЛ-ДВ", г. УСОЛЬЕ-СИБИРСКОЕ</t>
  </si>
  <si>
    <t>100 360 146 66</t>
  </si>
  <si>
    <t>100 751 282 01</t>
  </si>
  <si>
    <t>100 528 041 54</t>
  </si>
  <si>
    <t>МБУ ШР СШ "Юность" Шелехов, Иркутская область</t>
  </si>
  <si>
    <t>САБЛИНА Валерия Степановна</t>
  </si>
  <si>
    <t>101 282 628 78</t>
  </si>
  <si>
    <t>Краснодарский край</t>
  </si>
  <si>
    <t>МАУ ДО "СШОР Волна" МО БР</t>
  </si>
  <si>
    <t>ГБУ ДО КК "СШОР по велосипедному спорту"</t>
  </si>
  <si>
    <t>101 149 243 68</t>
  </si>
  <si>
    <t>ПРОЦЕНКО Ольга Николаевна</t>
  </si>
  <si>
    <t>БАЛУХИНА Ариадна Андреевна</t>
  </si>
  <si>
    <t>+19+23</t>
  </si>
  <si>
    <t>5,0 км/ч (с/з)</t>
  </si>
  <si>
    <t>САВЕКО Полина Петровна</t>
  </si>
  <si>
    <t>100 811 744 32</t>
  </si>
  <si>
    <t>Ростовская область</t>
  </si>
  <si>
    <t>ГБПОУ РО "РОУОР"</t>
  </si>
  <si>
    <t>101 205 651 22</t>
  </si>
  <si>
    <t>100 904 207 54</t>
  </si>
  <si>
    <t>Свердловская область</t>
  </si>
  <si>
    <t>ГАУ ДО СО СШОР по велоспорту "Велогор"</t>
  </si>
  <si>
    <t>АЛЕКСЕЕВА Ангелина Алексеевна</t>
  </si>
  <si>
    <t>101 265 835 66</t>
  </si>
  <si>
    <t>Московская область</t>
  </si>
  <si>
    <t>ГБУ ДО МО "СШОР ПО ВЕЛОСПОРТУ"</t>
  </si>
  <si>
    <t>12ч 00м</t>
  </si>
  <si>
    <t xml:space="preserve">ЧУРИКОВА И.В. (2 кат., г. Воронежская область) </t>
  </si>
  <si>
    <t>Тренер‐представитель: Агапов О.И. (100 349 871 73)</t>
  </si>
  <si>
    <t>ТОЛСТИКОВА Екатерина Александровна</t>
  </si>
  <si>
    <t>Тренер‐представитель: Мартынов А.А. (101 289 225 79)</t>
  </si>
  <si>
    <t>Тенер‐представитель: Соколова Т.А. (100 072 734 65); Гришкин О.П. (100 016 473 64)</t>
  </si>
  <si>
    <t>Тренер‐представитель:  Перминов Е.Ю. (100 054 816 92)</t>
  </si>
  <si>
    <t>Тенер‐представитель: Асабин К.П. (100 147 037 66)</t>
  </si>
  <si>
    <t>Удмуртская Республика</t>
  </si>
  <si>
    <t>Тенер‐представитель: Столбова С.Ю.</t>
  </si>
  <si>
    <t>Хабаровский край</t>
  </si>
  <si>
    <t>Тенер‐представитель: Сизых И.С. (101 524 904 48)</t>
  </si>
  <si>
    <t>Тенер‐представитель: Германова О.Н. (101 414 679 15); Андреев В.Н. (101 422 140 07)</t>
  </si>
  <si>
    <t>Тенер‐представитель: Афанасенко А.Г. (100 563 747 64)</t>
  </si>
  <si>
    <t>Тенер‐представитель: Стоялов В.Ю. (101 525 181 34)</t>
  </si>
  <si>
    <t>Тенер‐представитель: Желтобрюхов Е.С (100 907 206 46)</t>
  </si>
  <si>
    <t>Тренер‐представитель: Крылов А.А. (100 056 938 80)</t>
  </si>
  <si>
    <t>Тренер‐представитель:  Самусенко К.В. (100 072 711 42)</t>
  </si>
  <si>
    <t>Тренер‐представитель: Сидоров Е.А. (101 526 476 68); Гринь В.А. (100 055 024 09)</t>
  </si>
  <si>
    <t>КРАСУЛИНА Марина Михайловна</t>
  </si>
  <si>
    <t>г. Санкт-Петербург</t>
  </si>
  <si>
    <t>г. Москва</t>
  </si>
  <si>
    <t/>
  </si>
  <si>
    <t xml:space="preserve">ОКОНЧАНИЕ ГОНКИ:  </t>
  </si>
  <si>
    <t>МЕСТО ПРОВЕДЕНИЯ: г. Воронеж - СК "Олимпик"</t>
  </si>
  <si>
    <t>ДАТА ПРОВЕДЕНИЯ: 3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</si>
</sst>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17">
    <xf numFmtId="0" fontId="0" fillId="0" borderId="0" xfId="0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2" fontId="5" fillId="0" borderId="37" xfId="0" applyNumberFormat="1" applyFont="1" applyBorder="1" applyAlignment="1">
      <alignment vertical="center"/>
    </xf>
    <xf numFmtId="2" fontId="5" fillId="0" borderId="39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0" fontId="18" fillId="0" borderId="0" xfId="8" applyFont="1" applyAlignment="1">
      <alignment vertical="center" wrapText="1"/>
    </xf>
    <xf numFmtId="0" fontId="16" fillId="0" borderId="0" xfId="2" applyFont="1" applyAlignment="1">
      <alignment horizontal="center"/>
    </xf>
    <xf numFmtId="0" fontId="16" fillId="0" borderId="0" xfId="2" applyFont="1"/>
    <xf numFmtId="0" fontId="5" fillId="0" borderId="0" xfId="2" applyFont="1" applyAlignment="1">
      <alignment vertical="center"/>
    </xf>
    <xf numFmtId="14" fontId="5" fillId="0" borderId="0" xfId="2" applyNumberFormat="1" applyFont="1" applyAlignment="1">
      <alignment vertical="center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0" borderId="2" xfId="2" applyFont="1" applyBorder="1"/>
    <xf numFmtId="0" fontId="13" fillId="0" borderId="2" xfId="2" applyFont="1" applyBorder="1" applyAlignment="1">
      <alignment vertical="center"/>
    </xf>
    <xf numFmtId="0" fontId="5" fillId="0" borderId="30" xfId="2" applyFont="1" applyBorder="1" applyAlignment="1">
      <alignment vertical="center"/>
    </xf>
    <xf numFmtId="14" fontId="5" fillId="0" borderId="30" xfId="2" applyNumberFormat="1" applyFont="1" applyBorder="1" applyAlignment="1">
      <alignment vertical="center"/>
    </xf>
    <xf numFmtId="0" fontId="6" fillId="2" borderId="23" xfId="3" applyFont="1" applyFill="1" applyBorder="1" applyAlignment="1">
      <alignment vertical="center" wrapText="1"/>
    </xf>
    <xf numFmtId="14" fontId="6" fillId="2" borderId="23" xfId="3" applyNumberFormat="1" applyFont="1" applyFill="1" applyBorder="1" applyAlignment="1">
      <alignment vertical="center" wrapText="1"/>
    </xf>
    <xf numFmtId="0" fontId="9" fillId="0" borderId="0" xfId="2" applyFont="1" applyAlignment="1">
      <alignment vertical="center"/>
    </xf>
    <xf numFmtId="0" fontId="15" fillId="0" borderId="24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33" xfId="3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8" fillId="0" borderId="39" xfId="8" applyFont="1" applyBorder="1" applyAlignment="1">
      <alignment vertical="center" wrapText="1"/>
    </xf>
    <xf numFmtId="0" fontId="10" fillId="0" borderId="0" xfId="2" applyFont="1" applyAlignment="1">
      <alignment vertical="center"/>
    </xf>
    <xf numFmtId="0" fontId="16" fillId="0" borderId="38" xfId="2" applyFont="1" applyBorder="1" applyAlignment="1">
      <alignment horizontal="center" vertical="center"/>
    </xf>
    <xf numFmtId="0" fontId="19" fillId="0" borderId="8" xfId="8" applyFont="1" applyBorder="1" applyAlignment="1">
      <alignment vertical="center" wrapText="1"/>
    </xf>
    <xf numFmtId="14" fontId="16" fillId="0" borderId="8" xfId="2" applyNumberFormat="1" applyFont="1" applyBorder="1" applyAlignment="1">
      <alignment horizontal="center" vertical="center" wrapText="1"/>
    </xf>
    <xf numFmtId="164" fontId="16" fillId="0" borderId="8" xfId="2" applyNumberFormat="1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right" vertical="center"/>
    </xf>
    <xf numFmtId="14" fontId="13" fillId="0" borderId="5" xfId="2" applyNumberFormat="1" applyFont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13" fillId="0" borderId="5" xfId="2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6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5" xfId="2" applyFont="1" applyFill="1" applyBorder="1" applyAlignment="1">
      <alignment vertical="center"/>
    </xf>
    <xf numFmtId="14" fontId="13" fillId="3" borderId="5" xfId="2" applyNumberFormat="1" applyFont="1" applyFill="1" applyBorder="1" applyAlignment="1">
      <alignment vertical="center"/>
    </xf>
    <xf numFmtId="0" fontId="12" fillId="3" borderId="5" xfId="2" applyFont="1" applyFill="1" applyBorder="1" applyAlignment="1">
      <alignment horizontal="right" vertical="center"/>
    </xf>
    <xf numFmtId="0" fontId="12" fillId="0" borderId="5" xfId="2" applyFont="1" applyBorder="1" applyAlignment="1">
      <alignment horizontal="right" vertical="center"/>
    </xf>
    <xf numFmtId="14" fontId="5" fillId="0" borderId="36" xfId="0" applyNumberFormat="1" applyFont="1" applyBorder="1" applyAlignment="1">
      <alignment vertical="center"/>
    </xf>
    <xf numFmtId="14" fontId="5" fillId="0" borderId="38" xfId="0" applyNumberFormat="1" applyFont="1" applyBorder="1" applyAlignment="1">
      <alignment vertical="center"/>
    </xf>
    <xf numFmtId="14" fontId="5" fillId="0" borderId="35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left" vertical="center"/>
    </xf>
    <xf numFmtId="165" fontId="5" fillId="0" borderId="30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3" fillId="0" borderId="2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165" fontId="13" fillId="0" borderId="5" xfId="0" applyNumberFormat="1" applyFont="1" applyBorder="1" applyAlignment="1">
      <alignment vertical="center"/>
    </xf>
    <xf numFmtId="165" fontId="5" fillId="0" borderId="30" xfId="0" applyNumberFormat="1" applyFont="1" applyBorder="1" applyAlignment="1">
      <alignment vertical="center"/>
    </xf>
    <xf numFmtId="165" fontId="5" fillId="0" borderId="36" xfId="0" applyNumberFormat="1" applyFont="1" applyBorder="1" applyAlignment="1">
      <alignment vertical="center"/>
    </xf>
    <xf numFmtId="165" fontId="5" fillId="0" borderId="38" xfId="0" applyNumberFormat="1" applyFont="1" applyBorder="1" applyAlignment="1">
      <alignment vertical="center"/>
    </xf>
    <xf numFmtId="165" fontId="5" fillId="0" borderId="35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19" fillId="0" borderId="0" xfId="8" applyFont="1" applyBorder="1" applyAlignment="1">
      <alignment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4" fontId="5" fillId="0" borderId="2" xfId="0" applyNumberFormat="1" applyFont="1" applyBorder="1"/>
    <xf numFmtId="0" fontId="5" fillId="0" borderId="6" xfId="0" applyNumberFormat="1" applyFont="1" applyBorder="1" applyAlignment="1">
      <alignment horizontal="center" vertical="center"/>
    </xf>
    <xf numFmtId="14" fontId="13" fillId="0" borderId="2" xfId="0" applyNumberFormat="1" applyFont="1" applyBorder="1"/>
    <xf numFmtId="0" fontId="18" fillId="0" borderId="0" xfId="8" applyFont="1" applyBorder="1" applyAlignment="1">
      <alignment vertical="center" wrapText="1"/>
    </xf>
    <xf numFmtId="49" fontId="21" fillId="0" borderId="17" xfId="0" applyNumberFormat="1" applyFont="1" applyFill="1" applyBorder="1" applyAlignment="1">
      <alignment horizontal="right" vertical="center"/>
    </xf>
    <xf numFmtId="165" fontId="12" fillId="2" borderId="4" xfId="0" applyNumberFormat="1" applyFont="1" applyFill="1" applyBorder="1" applyAlignment="1">
      <alignment horizontal="left" vertical="center"/>
    </xf>
    <xf numFmtId="0" fontId="5" fillId="4" borderId="0" xfId="0" applyFont="1" applyFill="1" applyAlignment="1">
      <alignment vertical="center"/>
    </xf>
    <xf numFmtId="165" fontId="13" fillId="4" borderId="2" xfId="0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22" fillId="0" borderId="4" xfId="8" applyFont="1" applyBorder="1" applyAlignment="1">
      <alignment vertical="center" wrapText="1"/>
    </xf>
    <xf numFmtId="166" fontId="13" fillId="0" borderId="42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6" fontId="13" fillId="0" borderId="6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right" vertical="center"/>
    </xf>
    <xf numFmtId="0" fontId="16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 wrapText="1"/>
    </xf>
    <xf numFmtId="14" fontId="16" fillId="4" borderId="0" xfId="2" applyNumberFormat="1" applyFont="1" applyFill="1" applyAlignment="1">
      <alignment horizontal="center" vertical="center"/>
    </xf>
    <xf numFmtId="164" fontId="16" fillId="4" borderId="0" xfId="2" applyNumberFormat="1" applyFont="1" applyFill="1" applyAlignment="1">
      <alignment horizontal="center" vertical="center" wrapText="1"/>
    </xf>
    <xf numFmtId="0" fontId="18" fillId="4" borderId="0" xfId="8" applyFont="1" applyFill="1" applyAlignment="1">
      <alignment vertical="center" wrapText="1"/>
    </xf>
    <xf numFmtId="0" fontId="16" fillId="4" borderId="0" xfId="2" applyFont="1" applyFill="1" applyAlignment="1">
      <alignment horizontal="center"/>
    </xf>
    <xf numFmtId="0" fontId="16" fillId="4" borderId="0" xfId="2" applyFont="1" applyFill="1"/>
    <xf numFmtId="0" fontId="16" fillId="4" borderId="0" xfId="2" applyFont="1" applyFill="1" applyAlignment="1">
      <alignment horizontal="center" vertical="center" wrapText="1"/>
    </xf>
    <xf numFmtId="0" fontId="23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/>
    </xf>
    <xf numFmtId="165" fontId="9" fillId="4" borderId="4" xfId="0" applyNumberFormat="1" applyFont="1" applyFill="1" applyBorder="1" applyAlignment="1">
      <alignment horizontal="left" vertical="center"/>
    </xf>
    <xf numFmtId="165" fontId="13" fillId="4" borderId="5" xfId="0" applyNumberFormat="1" applyFont="1" applyFill="1" applyBorder="1" applyAlignment="1">
      <alignment vertical="center"/>
    </xf>
    <xf numFmtId="2" fontId="13" fillId="4" borderId="5" xfId="0" applyNumberFormat="1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right" vertical="center"/>
    </xf>
    <xf numFmtId="0" fontId="16" fillId="0" borderId="42" xfId="2" applyFont="1" applyBorder="1" applyAlignment="1">
      <alignment horizontal="center" vertical="center"/>
    </xf>
    <xf numFmtId="0" fontId="13" fillId="4" borderId="27" xfId="2" applyFont="1" applyFill="1" applyBorder="1" applyAlignment="1">
      <alignment vertical="center"/>
    </xf>
    <xf numFmtId="14" fontId="13" fillId="4" borderId="27" xfId="2" applyNumberFormat="1" applyFont="1" applyFill="1" applyBorder="1" applyAlignment="1">
      <alignment vertical="center"/>
    </xf>
    <xf numFmtId="0" fontId="13" fillId="4" borderId="27" xfId="0" applyFont="1" applyFill="1" applyBorder="1" applyAlignment="1">
      <alignment horizontal="right" vertical="center"/>
    </xf>
    <xf numFmtId="0" fontId="12" fillId="4" borderId="27" xfId="2" applyFont="1" applyFill="1" applyBorder="1" applyAlignment="1">
      <alignment horizontal="right" vertical="center"/>
    </xf>
    <xf numFmtId="0" fontId="6" fillId="2" borderId="23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14" fontId="13" fillId="0" borderId="0" xfId="0" applyNumberFormat="1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2" fillId="3" borderId="4" xfId="2" applyFont="1" applyFill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2" fillId="4" borderId="43" xfId="2" applyFont="1" applyFill="1" applyBorder="1" applyAlignment="1">
      <alignment horizontal="left" vertical="center"/>
    </xf>
    <xf numFmtId="0" fontId="5" fillId="0" borderId="44" xfId="2" applyFont="1" applyBorder="1" applyAlignment="1">
      <alignment vertical="center"/>
    </xf>
    <xf numFmtId="0" fontId="15" fillId="0" borderId="0" xfId="3" applyFont="1" applyBorder="1" applyAlignment="1">
      <alignment horizontal="left" vertical="center" wrapText="1"/>
    </xf>
    <xf numFmtId="14" fontId="16" fillId="0" borderId="0" xfId="2" applyNumberFormat="1" applyFont="1" applyBorder="1" applyAlignment="1">
      <alignment horizontal="center" vertical="center"/>
    </xf>
    <xf numFmtId="164" fontId="16" fillId="0" borderId="0" xfId="2" applyNumberFormat="1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left" vertical="center" wrapText="1"/>
    </xf>
    <xf numFmtId="0" fontId="5" fillId="0" borderId="24" xfId="2" applyFont="1" applyBorder="1" applyAlignment="1">
      <alignment horizontal="center"/>
    </xf>
    <xf numFmtId="0" fontId="5" fillId="0" borderId="3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4" fontId="5" fillId="0" borderId="0" xfId="2" applyNumberFormat="1" applyFont="1" applyBorder="1" applyAlignment="1">
      <alignment horizontal="center" vertical="center"/>
    </xf>
    <xf numFmtId="0" fontId="5" fillId="0" borderId="38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4" fontId="5" fillId="0" borderId="0" xfId="2" applyNumberFormat="1" applyFont="1" applyBorder="1" applyAlignment="1">
      <alignment vertical="center"/>
    </xf>
    <xf numFmtId="0" fontId="12" fillId="0" borderId="37" xfId="2" applyFont="1" applyBorder="1" applyAlignment="1">
      <alignment horizontal="right" vertical="center"/>
    </xf>
    <xf numFmtId="0" fontId="12" fillId="3" borderId="6" xfId="2" applyFont="1" applyFill="1" applyBorder="1" applyAlignment="1">
      <alignment horizontal="right" vertical="center"/>
    </xf>
    <xf numFmtId="0" fontId="12" fillId="0" borderId="6" xfId="2" applyFont="1" applyBorder="1" applyAlignment="1">
      <alignment horizontal="right" vertical="center"/>
    </xf>
    <xf numFmtId="0" fontId="12" fillId="0" borderId="6" xfId="2" applyFont="1" applyBorder="1" applyAlignment="1">
      <alignment horizontal="center" vertical="center"/>
    </xf>
    <xf numFmtId="0" fontId="12" fillId="4" borderId="46" xfId="2" applyFont="1" applyFill="1" applyBorder="1" applyAlignment="1">
      <alignment horizontal="center" vertical="center"/>
    </xf>
    <xf numFmtId="0" fontId="5" fillId="0" borderId="47" xfId="2" applyFont="1" applyBorder="1" applyAlignment="1">
      <alignment vertical="center"/>
    </xf>
    <xf numFmtId="0" fontId="6" fillId="2" borderId="47" xfId="3" applyFont="1" applyFill="1" applyBorder="1" applyAlignment="1">
      <alignment horizontal="center" vertical="center" wrapText="1"/>
    </xf>
    <xf numFmtId="0" fontId="16" fillId="0" borderId="33" xfId="2" applyFont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5" fillId="0" borderId="39" xfId="2" applyFont="1" applyBorder="1" applyAlignment="1">
      <alignment vertical="center"/>
    </xf>
    <xf numFmtId="1" fontId="12" fillId="4" borderId="39" xfId="0" quotePrefix="1" applyNumberFormat="1" applyFont="1" applyFill="1" applyBorder="1" applyAlignment="1">
      <alignment horizontal="right" vertical="center"/>
    </xf>
    <xf numFmtId="0" fontId="18" fillId="0" borderId="0" xfId="9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14" fontId="25" fillId="0" borderId="0" xfId="0" applyNumberFormat="1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14" fontId="23" fillId="0" borderId="0" xfId="2" applyNumberFormat="1" applyFont="1" applyAlignment="1">
      <alignment horizontal="center" vertical="center"/>
    </xf>
    <xf numFmtId="164" fontId="23" fillId="4" borderId="0" xfId="2" applyNumberFormat="1" applyFont="1" applyFill="1" applyAlignment="1">
      <alignment horizontal="center" vertical="center" wrapText="1"/>
    </xf>
    <xf numFmtId="0" fontId="23" fillId="4" borderId="0" xfId="8" applyFont="1" applyFill="1" applyAlignment="1">
      <alignment vertical="center" wrapText="1"/>
    </xf>
    <xf numFmtId="0" fontId="23" fillId="0" borderId="0" xfId="2" applyFont="1" applyAlignment="1">
      <alignment horizontal="center"/>
    </xf>
    <xf numFmtId="0" fontId="23" fillId="0" borderId="0" xfId="2" applyFont="1"/>
    <xf numFmtId="0" fontId="23" fillId="4" borderId="0" xfId="2" applyFont="1" applyFill="1" applyAlignment="1">
      <alignment horizontal="center" vertical="center" wrapText="1"/>
    </xf>
    <xf numFmtId="0" fontId="23" fillId="4" borderId="0" xfId="2" applyFont="1" applyFill="1" applyAlignment="1">
      <alignment horizontal="left" vertical="center" wrapText="1"/>
    </xf>
    <xf numFmtId="14" fontId="23" fillId="4" borderId="0" xfId="2" applyNumberFormat="1" applyFont="1" applyFill="1" applyAlignment="1">
      <alignment horizontal="center" vertical="center"/>
    </xf>
    <xf numFmtId="0" fontId="23" fillId="4" borderId="0" xfId="2" applyFont="1" applyFill="1" applyAlignment="1">
      <alignment horizontal="center"/>
    </xf>
    <xf numFmtId="0" fontId="23" fillId="4" borderId="0" xfId="2" applyFont="1" applyFill="1"/>
    <xf numFmtId="165" fontId="13" fillId="4" borderId="3" xfId="0" applyNumberFormat="1" applyFont="1" applyFill="1" applyBorder="1" applyAlignment="1">
      <alignment horizontal="center" vertical="center"/>
    </xf>
    <xf numFmtId="0" fontId="5" fillId="4" borderId="6" xfId="0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4" borderId="1" xfId="2" applyFont="1" applyFill="1" applyBorder="1" applyAlignment="1">
      <alignment horizontal="center" vertical="center" wrapText="1"/>
    </xf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 wrapText="1"/>
    </xf>
    <xf numFmtId="0" fontId="15" fillId="0" borderId="0" xfId="2" applyFont="1" applyBorder="1" applyAlignment="1">
      <alignment horizontal="left" vertical="center" wrapText="1"/>
    </xf>
    <xf numFmtId="0" fontId="16" fillId="4" borderId="38" xfId="2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2" applyFont="1" applyBorder="1" applyAlignment="1">
      <alignment horizontal="center"/>
    </xf>
    <xf numFmtId="0" fontId="16" fillId="4" borderId="38" xfId="2" applyFont="1" applyFill="1" applyBorder="1" applyAlignment="1">
      <alignment horizontal="center" vertical="center" wrapText="1"/>
    </xf>
    <xf numFmtId="0" fontId="16" fillId="0" borderId="43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3" xfId="3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 wrapText="1"/>
    </xf>
    <xf numFmtId="0" fontId="6" fillId="2" borderId="42" xfId="3" applyFont="1" applyFill="1" applyBorder="1" applyAlignment="1">
      <alignment horizontal="center" vertical="center" wrapText="1"/>
    </xf>
    <xf numFmtId="14" fontId="6" fillId="2" borderId="23" xfId="3" applyNumberFormat="1" applyFont="1" applyFill="1" applyBorder="1" applyAlignment="1">
      <alignment horizontal="center" vertical="center" wrapText="1"/>
    </xf>
    <xf numFmtId="14" fontId="6" fillId="2" borderId="40" xfId="3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38" xfId="3" applyFont="1" applyFill="1" applyBorder="1" applyAlignment="1">
      <alignment horizontal="center" vertical="center" wrapText="1"/>
    </xf>
    <xf numFmtId="165" fontId="6" fillId="2" borderId="23" xfId="3" applyNumberFormat="1" applyFont="1" applyFill="1" applyBorder="1" applyAlignment="1">
      <alignment horizontal="center" vertical="center" wrapText="1"/>
    </xf>
    <xf numFmtId="165" fontId="6" fillId="2" borderId="42" xfId="3" applyNumberFormat="1" applyFont="1" applyFill="1" applyBorder="1" applyAlignment="1">
      <alignment horizontal="center" vertical="center" wrapText="1"/>
    </xf>
    <xf numFmtId="165" fontId="6" fillId="2" borderId="40" xfId="3" applyNumberFormat="1" applyFont="1" applyFill="1" applyBorder="1" applyAlignment="1">
      <alignment horizontal="center" vertical="center" wrapText="1"/>
    </xf>
    <xf numFmtId="2" fontId="6" fillId="2" borderId="23" xfId="3" applyNumberFormat="1" applyFont="1" applyFill="1" applyBorder="1" applyAlignment="1">
      <alignment horizontal="center" vertical="center" wrapText="1"/>
    </xf>
    <xf numFmtId="2" fontId="6" fillId="2" borderId="40" xfId="3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С 2" xfId="9" xr:uid="{00000000-0005-0000-0000-000008000000}"/>
    <cellStyle name="Обычный_Стартовый протокол Смирнов_20101106_Results" xfId="3" xr:uid="{00000000-0005-0000-0000-000009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168743</xdr:colOff>
      <xdr:row>3</xdr:row>
      <xdr:rowOff>191425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48803" cy="785784"/>
        </a:xfrm>
        <a:prstGeom prst="rect">
          <a:avLst/>
        </a:prstGeom>
      </xdr:spPr>
    </xdr:pic>
    <xdr:clientData/>
  </xdr:twoCellAnchor>
  <xdr:twoCellAnchor editAs="oneCell">
    <xdr:from>
      <xdr:col>1</xdr:col>
      <xdr:colOff>232412</xdr:colOff>
      <xdr:row>0</xdr:row>
      <xdr:rowOff>66676</xdr:rowOff>
    </xdr:from>
    <xdr:to>
      <xdr:col>1</xdr:col>
      <xdr:colOff>1285875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7" y="66676"/>
          <a:ext cx="1053463" cy="666749"/>
        </a:xfrm>
        <a:prstGeom prst="rect">
          <a:avLst/>
        </a:prstGeom>
      </xdr:spPr>
    </xdr:pic>
    <xdr:clientData/>
  </xdr:twoCellAnchor>
  <xdr:twoCellAnchor>
    <xdr:from>
      <xdr:col>5</xdr:col>
      <xdr:colOff>3009900</xdr:colOff>
      <xdr:row>0</xdr:row>
      <xdr:rowOff>57150</xdr:rowOff>
    </xdr:from>
    <xdr:to>
      <xdr:col>6</xdr:col>
      <xdr:colOff>189910</xdr:colOff>
      <xdr:row>4</xdr:row>
      <xdr:rowOff>9525</xdr:rowOff>
    </xdr:to>
    <xdr:pic>
      <xdr:nvPicPr>
        <xdr:cNvPr id="6" name="Picture 1" descr="депа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67650" y="57150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209550</xdr:colOff>
      <xdr:row>0</xdr:row>
      <xdr:rowOff>161925</xdr:rowOff>
    </xdr:from>
    <xdr:to>
      <xdr:col>6</xdr:col>
      <xdr:colOff>885825</xdr:colOff>
      <xdr:row>4</xdr:row>
      <xdr:rowOff>7444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161925"/>
          <a:ext cx="676275" cy="712294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92</xdr:row>
      <xdr:rowOff>133350</xdr:rowOff>
    </xdr:from>
    <xdr:to>
      <xdr:col>5</xdr:col>
      <xdr:colOff>1656291</xdr:colOff>
      <xdr:row>95</xdr:row>
      <xdr:rowOff>70908</xdr:rowOff>
    </xdr:to>
    <xdr:pic>
      <xdr:nvPicPr>
        <xdr:cNvPr id="8" name="Picture 2" descr="image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86375" y="11734800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88648</xdr:colOff>
      <xdr:row>3</xdr:row>
      <xdr:rowOff>112494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425872</xdr:colOff>
      <xdr:row>0</xdr:row>
      <xdr:rowOff>25346</xdr:rowOff>
    </xdr:from>
    <xdr:to>
      <xdr:col>3</xdr:col>
      <xdr:colOff>60779</xdr:colOff>
      <xdr:row>3</xdr:row>
      <xdr:rowOff>111705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72" y="25346"/>
          <a:ext cx="1057307" cy="67055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0</xdr:row>
      <xdr:rowOff>47625</xdr:rowOff>
    </xdr:from>
    <xdr:to>
      <xdr:col>11</xdr:col>
      <xdr:colOff>104775</xdr:colOff>
      <xdr:row>4</xdr:row>
      <xdr:rowOff>9408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47625"/>
          <a:ext cx="752475" cy="7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409575</xdr:colOff>
      <xdr:row>0</xdr:row>
      <xdr:rowOff>123825</xdr:rowOff>
    </xdr:from>
    <xdr:to>
      <xdr:col>11</xdr:col>
      <xdr:colOff>1085850</xdr:colOff>
      <xdr:row>4</xdr:row>
      <xdr:rowOff>36019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1238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70"/>
  <sheetViews>
    <sheetView workbookViewId="0">
      <pane ySplit="1" topLeftCell="A2" activePane="bottomLeft" state="frozen"/>
      <selection pane="bottomLeft" activeCell="F19" sqref="F19:F25"/>
    </sheetView>
  </sheetViews>
  <sheetFormatPr defaultColWidth="8.85546875" defaultRowHeight="16.899999999999999" customHeight="1" x14ac:dyDescent="0.25"/>
  <cols>
    <col min="1" max="1" width="7.7109375" style="44" customWidth="1"/>
    <col min="2" max="2" width="15.7109375" style="45" customWidth="1"/>
    <col min="3" max="3" width="43.140625" style="45" customWidth="1"/>
    <col min="4" max="4" width="15.7109375" style="44" customWidth="1"/>
    <col min="5" max="5" width="10.7109375" style="44" customWidth="1"/>
    <col min="6" max="6" width="32.28515625" style="45" customWidth="1"/>
    <col min="7" max="7" width="49" style="43" customWidth="1"/>
    <col min="8" max="8" width="12.7109375" style="44" customWidth="1"/>
    <col min="9" max="16384" width="8.85546875" style="45"/>
  </cols>
  <sheetData>
    <row r="1" spans="1:8" s="37" customFormat="1" ht="16.899999999999999" customHeight="1" x14ac:dyDescent="0.2">
      <c r="A1" s="37" t="s">
        <v>63</v>
      </c>
      <c r="B1" s="37" t="s">
        <v>43</v>
      </c>
      <c r="C1" s="37" t="s">
        <v>64</v>
      </c>
      <c r="D1" s="37" t="s">
        <v>65</v>
      </c>
      <c r="E1" s="37" t="s">
        <v>66</v>
      </c>
      <c r="F1" s="37" t="s">
        <v>67</v>
      </c>
      <c r="G1" s="37" t="s">
        <v>68</v>
      </c>
      <c r="H1" s="37" t="s">
        <v>69</v>
      </c>
    </row>
    <row r="2" spans="1:8" s="161" customFormat="1" ht="17.100000000000001" customHeight="1" x14ac:dyDescent="0.25">
      <c r="A2" s="155">
        <v>60</v>
      </c>
      <c r="B2" s="162" t="s">
        <v>115</v>
      </c>
      <c r="C2" s="156" t="s">
        <v>123</v>
      </c>
      <c r="D2" s="157">
        <v>38497</v>
      </c>
      <c r="E2" s="158" t="s">
        <v>39</v>
      </c>
      <c r="F2" s="159" t="s">
        <v>86</v>
      </c>
      <c r="G2" s="159" t="s">
        <v>140</v>
      </c>
      <c r="H2" s="160"/>
    </row>
    <row r="3" spans="1:8" s="161" customFormat="1" ht="17.100000000000001" customHeight="1" x14ac:dyDescent="0.25">
      <c r="A3" s="155">
        <v>61</v>
      </c>
      <c r="B3" s="162" t="s">
        <v>116</v>
      </c>
      <c r="C3" s="156" t="s">
        <v>124</v>
      </c>
      <c r="D3" s="223">
        <v>33118</v>
      </c>
      <c r="E3" s="158" t="s">
        <v>61</v>
      </c>
      <c r="F3" s="159" t="s">
        <v>86</v>
      </c>
      <c r="G3" s="159" t="s">
        <v>140</v>
      </c>
      <c r="H3" s="160"/>
    </row>
    <row r="4" spans="1:8" s="161" customFormat="1" ht="17.100000000000001" customHeight="1" x14ac:dyDescent="0.25">
      <c r="A4" s="155">
        <v>4</v>
      </c>
      <c r="B4" s="39" t="s">
        <v>144</v>
      </c>
      <c r="C4" s="40" t="s">
        <v>158</v>
      </c>
      <c r="D4" s="41">
        <v>38833</v>
      </c>
      <c r="E4" s="44" t="s">
        <v>39</v>
      </c>
      <c r="F4" s="45" t="s">
        <v>77</v>
      </c>
      <c r="G4" s="43" t="s">
        <v>145</v>
      </c>
      <c r="H4" s="160"/>
    </row>
    <row r="5" spans="1:8" s="161" customFormat="1" ht="17.100000000000001" customHeight="1" x14ac:dyDescent="0.25">
      <c r="A5" s="155">
        <v>21</v>
      </c>
      <c r="B5" s="221" t="s">
        <v>161</v>
      </c>
      <c r="C5" s="163" t="s">
        <v>146</v>
      </c>
      <c r="D5" s="41">
        <v>37544</v>
      </c>
      <c r="E5" s="42" t="s">
        <v>25</v>
      </c>
      <c r="F5" s="45" t="s">
        <v>77</v>
      </c>
      <c r="G5" s="43" t="s">
        <v>145</v>
      </c>
      <c r="H5" s="160"/>
    </row>
    <row r="6" spans="1:8" s="161" customFormat="1" ht="19.5" customHeight="1" x14ac:dyDescent="0.25">
      <c r="A6" s="155">
        <v>22</v>
      </c>
      <c r="B6" s="221" t="s">
        <v>162</v>
      </c>
      <c r="C6" s="163" t="s">
        <v>147</v>
      </c>
      <c r="D6" s="41">
        <v>38466</v>
      </c>
      <c r="E6" s="42" t="s">
        <v>39</v>
      </c>
      <c r="F6" s="45" t="s">
        <v>77</v>
      </c>
      <c r="G6" s="43" t="s">
        <v>145</v>
      </c>
      <c r="H6" s="160"/>
    </row>
    <row r="7" spans="1:8" s="161" customFormat="1" ht="17.100000000000001" customHeight="1" x14ac:dyDescent="0.25">
      <c r="A7" s="155">
        <v>56</v>
      </c>
      <c r="B7" s="162" t="s">
        <v>113</v>
      </c>
      <c r="C7" s="156" t="s">
        <v>122</v>
      </c>
      <c r="D7" s="157">
        <v>38473</v>
      </c>
      <c r="E7" s="158" t="s">
        <v>25</v>
      </c>
      <c r="F7" s="159" t="s">
        <v>114</v>
      </c>
      <c r="G7" s="159" t="s">
        <v>160</v>
      </c>
      <c r="H7" s="160"/>
    </row>
    <row r="8" spans="1:8" s="161" customFormat="1" ht="17.100000000000001" customHeight="1" x14ac:dyDescent="0.25">
      <c r="A8" s="155">
        <v>59</v>
      </c>
      <c r="B8" s="39" t="s">
        <v>163</v>
      </c>
      <c r="C8" s="40" t="s">
        <v>165</v>
      </c>
      <c r="D8" s="216">
        <v>37537</v>
      </c>
      <c r="E8" s="42" t="s">
        <v>25</v>
      </c>
      <c r="F8" s="45" t="s">
        <v>114</v>
      </c>
      <c r="G8" s="43" t="s">
        <v>164</v>
      </c>
      <c r="H8" s="160"/>
    </row>
    <row r="9" spans="1:8" s="161" customFormat="1" ht="17.100000000000001" customHeight="1" x14ac:dyDescent="0.25">
      <c r="A9" s="155">
        <v>78</v>
      </c>
      <c r="B9" s="162" t="s">
        <v>110</v>
      </c>
      <c r="C9" s="156" t="s">
        <v>120</v>
      </c>
      <c r="D9" s="157">
        <v>38712</v>
      </c>
      <c r="E9" s="158" t="s">
        <v>25</v>
      </c>
      <c r="F9" s="159" t="s">
        <v>208</v>
      </c>
      <c r="G9" s="159" t="s">
        <v>111</v>
      </c>
      <c r="H9" s="160"/>
    </row>
    <row r="10" spans="1:8" s="161" customFormat="1" ht="17.100000000000001" customHeight="1" x14ac:dyDescent="0.25">
      <c r="A10" s="162">
        <v>73</v>
      </c>
      <c r="B10" s="162" t="s">
        <v>112</v>
      </c>
      <c r="C10" s="156" t="s">
        <v>121</v>
      </c>
      <c r="D10" s="157">
        <v>38946</v>
      </c>
      <c r="E10" s="158" t="s">
        <v>39</v>
      </c>
      <c r="F10" s="159" t="s">
        <v>208</v>
      </c>
      <c r="G10" s="159" t="s">
        <v>111</v>
      </c>
      <c r="H10" s="160"/>
    </row>
    <row r="11" spans="1:8" s="161" customFormat="1" ht="17.100000000000001" customHeight="1" x14ac:dyDescent="0.25">
      <c r="A11" s="162">
        <v>74</v>
      </c>
      <c r="B11" s="162" t="s">
        <v>179</v>
      </c>
      <c r="C11" s="156" t="s">
        <v>190</v>
      </c>
      <c r="D11" s="157">
        <v>38778</v>
      </c>
      <c r="E11" s="158" t="s">
        <v>25</v>
      </c>
      <c r="F11" s="159" t="s">
        <v>208</v>
      </c>
      <c r="G11" s="159" t="s">
        <v>111</v>
      </c>
      <c r="H11" s="160"/>
    </row>
    <row r="12" spans="1:8" s="161" customFormat="1" ht="17.100000000000001" customHeight="1" x14ac:dyDescent="0.25">
      <c r="A12" s="155">
        <v>70</v>
      </c>
      <c r="B12" s="162" t="s">
        <v>104</v>
      </c>
      <c r="C12" s="156" t="s">
        <v>117</v>
      </c>
      <c r="D12" s="157" t="s">
        <v>102</v>
      </c>
      <c r="E12" s="158" t="s">
        <v>39</v>
      </c>
      <c r="F12" s="159" t="s">
        <v>105</v>
      </c>
      <c r="G12" s="159" t="s">
        <v>106</v>
      </c>
      <c r="H12" s="160"/>
    </row>
    <row r="13" spans="1:8" s="161" customFormat="1" ht="17.100000000000001" customHeight="1" x14ac:dyDescent="0.25">
      <c r="A13" s="155">
        <v>71</v>
      </c>
      <c r="B13" s="162" t="s">
        <v>103</v>
      </c>
      <c r="C13" s="156" t="s">
        <v>118</v>
      </c>
      <c r="D13" s="157">
        <v>38812</v>
      </c>
      <c r="E13" s="158" t="s">
        <v>61</v>
      </c>
      <c r="F13" s="159" t="s">
        <v>105</v>
      </c>
      <c r="G13" s="159" t="s">
        <v>106</v>
      </c>
      <c r="H13" s="160"/>
    </row>
    <row r="14" spans="1:8" s="161" customFormat="1" ht="17.100000000000001" customHeight="1" x14ac:dyDescent="0.25">
      <c r="A14" s="155">
        <v>39</v>
      </c>
      <c r="B14" s="162" t="s">
        <v>127</v>
      </c>
      <c r="C14" s="156" t="s">
        <v>125</v>
      </c>
      <c r="D14" s="223">
        <v>36766</v>
      </c>
      <c r="E14" s="158" t="s">
        <v>39</v>
      </c>
      <c r="F14" s="159" t="s">
        <v>207</v>
      </c>
      <c r="G14" s="159" t="s">
        <v>129</v>
      </c>
      <c r="H14" s="160"/>
    </row>
    <row r="15" spans="1:8" s="161" customFormat="1" ht="17.100000000000001" customHeight="1" x14ac:dyDescent="0.25">
      <c r="A15" s="155">
        <v>40</v>
      </c>
      <c r="B15" s="162" t="s">
        <v>128</v>
      </c>
      <c r="C15" s="156" t="s">
        <v>126</v>
      </c>
      <c r="D15" s="157">
        <v>38154</v>
      </c>
      <c r="E15" s="158" t="s">
        <v>25</v>
      </c>
      <c r="F15" s="159" t="s">
        <v>207</v>
      </c>
      <c r="G15" s="159" t="s">
        <v>129</v>
      </c>
      <c r="H15" s="160"/>
    </row>
    <row r="16" spans="1:8" s="161" customFormat="1" ht="17.100000000000001" customHeight="1" x14ac:dyDescent="0.25">
      <c r="A16" s="155">
        <v>23</v>
      </c>
      <c r="B16" s="162" t="s">
        <v>130</v>
      </c>
      <c r="C16" s="156" t="s">
        <v>148</v>
      </c>
      <c r="D16" s="223">
        <v>35854</v>
      </c>
      <c r="E16" s="158" t="s">
        <v>25</v>
      </c>
      <c r="F16" s="159" t="s">
        <v>207</v>
      </c>
      <c r="G16" s="159" t="s">
        <v>129</v>
      </c>
      <c r="H16" s="160"/>
    </row>
    <row r="17" spans="1:8" s="161" customFormat="1" ht="17.100000000000001" customHeight="1" x14ac:dyDescent="0.25">
      <c r="A17" s="155">
        <v>24</v>
      </c>
      <c r="B17" s="162" t="s">
        <v>131</v>
      </c>
      <c r="C17" s="156" t="s">
        <v>149</v>
      </c>
      <c r="D17" s="157">
        <v>37700</v>
      </c>
      <c r="E17" s="158" t="s">
        <v>25</v>
      </c>
      <c r="F17" s="159" t="s">
        <v>207</v>
      </c>
      <c r="G17" s="159" t="s">
        <v>132</v>
      </c>
      <c r="H17" s="160"/>
    </row>
    <row r="18" spans="1:8" s="161" customFormat="1" ht="17.100000000000001" customHeight="1" x14ac:dyDescent="0.25">
      <c r="A18" s="155">
        <v>25</v>
      </c>
      <c r="B18" s="162" t="s">
        <v>133</v>
      </c>
      <c r="C18" s="156" t="s">
        <v>150</v>
      </c>
      <c r="D18" s="157">
        <v>38568</v>
      </c>
      <c r="E18" s="158" t="s">
        <v>25</v>
      </c>
      <c r="F18" s="159" t="s">
        <v>207</v>
      </c>
      <c r="G18" s="159" t="s">
        <v>129</v>
      </c>
      <c r="H18" s="160"/>
    </row>
    <row r="19" spans="1:8" s="161" customFormat="1" ht="17.100000000000001" customHeight="1" x14ac:dyDescent="0.25">
      <c r="A19" s="155">
        <v>26</v>
      </c>
      <c r="B19" s="162" t="s">
        <v>134</v>
      </c>
      <c r="C19" s="156" t="s">
        <v>151</v>
      </c>
      <c r="D19" s="157">
        <v>38652</v>
      </c>
      <c r="E19" s="158" t="s">
        <v>25</v>
      </c>
      <c r="F19" s="159" t="s">
        <v>207</v>
      </c>
      <c r="G19" s="159" t="s">
        <v>129</v>
      </c>
      <c r="H19" s="160"/>
    </row>
    <row r="20" spans="1:8" s="161" customFormat="1" ht="17.100000000000001" customHeight="1" x14ac:dyDescent="0.25">
      <c r="A20" s="155">
        <v>27</v>
      </c>
      <c r="B20" s="162" t="s">
        <v>135</v>
      </c>
      <c r="C20" s="156" t="s">
        <v>152</v>
      </c>
      <c r="D20" s="157">
        <v>38855</v>
      </c>
      <c r="E20" s="158" t="s">
        <v>25</v>
      </c>
      <c r="F20" s="159" t="s">
        <v>207</v>
      </c>
      <c r="G20" s="159" t="s">
        <v>132</v>
      </c>
      <c r="H20" s="160"/>
    </row>
    <row r="21" spans="1:8" ht="17.100000000000001" customHeight="1" x14ac:dyDescent="0.25">
      <c r="A21" s="38">
        <v>29</v>
      </c>
      <c r="B21" s="162" t="s">
        <v>136</v>
      </c>
      <c r="C21" s="156" t="s">
        <v>153</v>
      </c>
      <c r="D21" s="157">
        <v>39067</v>
      </c>
      <c r="E21" s="158" t="s">
        <v>39</v>
      </c>
      <c r="F21" s="159" t="s">
        <v>207</v>
      </c>
      <c r="G21" s="159" t="s">
        <v>137</v>
      </c>
    </row>
    <row r="22" spans="1:8" ht="17.100000000000001" customHeight="1" x14ac:dyDescent="0.25">
      <c r="A22" s="38">
        <v>31</v>
      </c>
      <c r="B22" s="39" t="s">
        <v>138</v>
      </c>
      <c r="C22" s="40" t="s">
        <v>154</v>
      </c>
      <c r="D22" s="41">
        <v>38050</v>
      </c>
      <c r="E22" s="42" t="s">
        <v>25</v>
      </c>
      <c r="F22" s="159" t="s">
        <v>207</v>
      </c>
      <c r="G22" s="159" t="s">
        <v>139</v>
      </c>
    </row>
    <row r="23" spans="1:8" ht="17.100000000000001" customHeight="1" x14ac:dyDescent="0.25">
      <c r="A23" s="44">
        <v>32</v>
      </c>
      <c r="B23" s="39" t="s">
        <v>141</v>
      </c>
      <c r="C23" s="40" t="s">
        <v>155</v>
      </c>
      <c r="D23" s="41">
        <v>38836</v>
      </c>
      <c r="E23" s="42" t="s">
        <v>25</v>
      </c>
      <c r="F23" s="159" t="s">
        <v>207</v>
      </c>
      <c r="G23" s="159" t="s">
        <v>139</v>
      </c>
    </row>
    <row r="24" spans="1:8" ht="17.100000000000001" customHeight="1" x14ac:dyDescent="0.25">
      <c r="A24" s="38">
        <v>33</v>
      </c>
      <c r="B24" s="45" t="s">
        <v>142</v>
      </c>
      <c r="C24" s="45" t="s">
        <v>156</v>
      </c>
      <c r="D24" s="164">
        <v>38870</v>
      </c>
      <c r="E24" s="44" t="s">
        <v>39</v>
      </c>
      <c r="F24" s="159" t="s">
        <v>207</v>
      </c>
      <c r="G24" s="159" t="s">
        <v>139</v>
      </c>
    </row>
    <row r="25" spans="1:8" ht="17.100000000000001" customHeight="1" x14ac:dyDescent="0.25">
      <c r="A25" s="38">
        <v>34</v>
      </c>
      <c r="B25" s="39" t="s">
        <v>143</v>
      </c>
      <c r="C25" s="40" t="s">
        <v>157</v>
      </c>
      <c r="D25" s="41">
        <v>38624</v>
      </c>
      <c r="E25" s="42" t="s">
        <v>25</v>
      </c>
      <c r="F25" s="159" t="s">
        <v>207</v>
      </c>
      <c r="G25" s="159" t="s">
        <v>139</v>
      </c>
    </row>
    <row r="26" spans="1:8" ht="17.100000000000001" customHeight="1" x14ac:dyDescent="0.25">
      <c r="A26" s="38">
        <v>68</v>
      </c>
      <c r="B26" s="212" t="s">
        <v>95</v>
      </c>
      <c r="C26" s="213" t="s">
        <v>97</v>
      </c>
      <c r="D26" s="214">
        <v>37721</v>
      </c>
      <c r="E26" s="158" t="s">
        <v>25</v>
      </c>
      <c r="F26" s="159" t="s">
        <v>99</v>
      </c>
      <c r="G26" s="159" t="s">
        <v>100</v>
      </c>
    </row>
    <row r="27" spans="1:8" ht="17.100000000000001" customHeight="1" x14ac:dyDescent="0.25">
      <c r="A27" s="38">
        <v>69</v>
      </c>
      <c r="B27" s="212" t="s">
        <v>96</v>
      </c>
      <c r="C27" s="213" t="s">
        <v>98</v>
      </c>
      <c r="D27" s="214">
        <v>37721</v>
      </c>
      <c r="E27" s="158" t="s">
        <v>25</v>
      </c>
      <c r="F27" s="159" t="s">
        <v>99</v>
      </c>
      <c r="G27" s="159" t="s">
        <v>101</v>
      </c>
    </row>
    <row r="28" spans="1:8" ht="16.899999999999999" customHeight="1" x14ac:dyDescent="0.25">
      <c r="A28" s="38">
        <v>62</v>
      </c>
      <c r="B28" s="162" t="s">
        <v>107</v>
      </c>
      <c r="C28" s="156" t="s">
        <v>119</v>
      </c>
      <c r="D28" s="157">
        <v>38296</v>
      </c>
      <c r="E28" s="158" t="s">
        <v>25</v>
      </c>
      <c r="F28" s="159" t="s">
        <v>109</v>
      </c>
      <c r="G28" s="159" t="s">
        <v>108</v>
      </c>
    </row>
    <row r="29" spans="1:8" ht="16.899999999999999" customHeight="1" x14ac:dyDescent="0.25">
      <c r="A29" s="38">
        <v>45</v>
      </c>
      <c r="B29" s="39" t="s">
        <v>166</v>
      </c>
      <c r="C29" s="40" t="s">
        <v>171</v>
      </c>
      <c r="D29" s="41">
        <v>38985</v>
      </c>
      <c r="E29" s="42" t="s">
        <v>39</v>
      </c>
      <c r="F29" s="45" t="s">
        <v>167</v>
      </c>
      <c r="G29" s="43" t="s">
        <v>168</v>
      </c>
    </row>
    <row r="30" spans="1:8" ht="16.899999999999999" customHeight="1" x14ac:dyDescent="0.25">
      <c r="A30" s="38">
        <v>46</v>
      </c>
      <c r="B30" s="39" t="s">
        <v>170</v>
      </c>
      <c r="C30" s="40" t="s">
        <v>172</v>
      </c>
      <c r="D30" s="41">
        <v>38762</v>
      </c>
      <c r="E30" s="42" t="s">
        <v>39</v>
      </c>
      <c r="F30" s="45" t="s">
        <v>167</v>
      </c>
      <c r="G30" s="43" t="s">
        <v>169</v>
      </c>
    </row>
    <row r="31" spans="1:8" ht="16.899999999999999" customHeight="1" x14ac:dyDescent="0.25">
      <c r="A31" s="38">
        <v>41</v>
      </c>
      <c r="B31" s="39" t="s">
        <v>176</v>
      </c>
      <c r="C31" s="40" t="s">
        <v>175</v>
      </c>
      <c r="D31" s="41">
        <v>38544</v>
      </c>
      <c r="E31" s="42" t="s">
        <v>39</v>
      </c>
      <c r="F31" s="45" t="s">
        <v>177</v>
      </c>
      <c r="G31" s="43" t="s">
        <v>178</v>
      </c>
    </row>
    <row r="32" spans="1:8" ht="16.899999999999999" customHeight="1" x14ac:dyDescent="0.25">
      <c r="A32" s="38">
        <v>82</v>
      </c>
      <c r="B32" s="39" t="s">
        <v>180</v>
      </c>
      <c r="C32" s="40" t="s">
        <v>183</v>
      </c>
      <c r="D32" s="41">
        <v>38805</v>
      </c>
      <c r="E32" s="42" t="s">
        <v>39</v>
      </c>
      <c r="F32" s="45" t="s">
        <v>181</v>
      </c>
      <c r="G32" s="43" t="s">
        <v>182</v>
      </c>
    </row>
    <row r="33" spans="1:7" ht="16.899999999999999" customHeight="1" x14ac:dyDescent="0.25">
      <c r="A33" s="38">
        <v>94</v>
      </c>
      <c r="B33" s="39" t="s">
        <v>184</v>
      </c>
      <c r="C33" s="40" t="s">
        <v>206</v>
      </c>
      <c r="D33" s="41">
        <v>38923</v>
      </c>
      <c r="E33" s="42" t="s">
        <v>61</v>
      </c>
      <c r="F33" s="45" t="s">
        <v>185</v>
      </c>
      <c r="G33" s="43" t="s">
        <v>186</v>
      </c>
    </row>
    <row r="34" spans="1:7" ht="16.899999999999999" customHeight="1" x14ac:dyDescent="0.25">
      <c r="A34" s="38"/>
      <c r="B34" s="39"/>
      <c r="C34" s="40"/>
      <c r="D34" s="41"/>
      <c r="E34" s="42"/>
    </row>
    <row r="35" spans="1:7" ht="16.899999999999999" customHeight="1" x14ac:dyDescent="0.25">
      <c r="A35" s="38"/>
      <c r="B35" s="39"/>
      <c r="C35" s="40"/>
      <c r="D35" s="41"/>
      <c r="E35" s="42"/>
    </row>
    <row r="36" spans="1:7" ht="16.899999999999999" customHeight="1" x14ac:dyDescent="0.25">
      <c r="A36" s="38"/>
      <c r="B36" s="39"/>
      <c r="C36" s="40"/>
      <c r="D36" s="41"/>
      <c r="E36" s="42"/>
    </row>
    <row r="37" spans="1:7" ht="16.899999999999999" customHeight="1" x14ac:dyDescent="0.25">
      <c r="A37" s="228"/>
      <c r="B37" s="39"/>
      <c r="C37" s="40"/>
      <c r="D37" s="41"/>
      <c r="E37" s="42"/>
      <c r="F37" s="43"/>
    </row>
    <row r="38" spans="1:7" ht="16.899999999999999" customHeight="1" x14ac:dyDescent="0.25">
      <c r="A38" s="229"/>
      <c r="B38" s="39"/>
      <c r="C38" s="40"/>
      <c r="D38" s="41"/>
      <c r="E38" s="42"/>
      <c r="F38" s="43"/>
    </row>
    <row r="39" spans="1:7" ht="16.899999999999999" customHeight="1" x14ac:dyDescent="0.25">
      <c r="A39" s="229"/>
      <c r="B39" s="39"/>
      <c r="C39" s="40"/>
      <c r="D39" s="41"/>
      <c r="E39" s="42" t="s">
        <v>90</v>
      </c>
      <c r="F39" s="43"/>
    </row>
    <row r="40" spans="1:7" ht="16.899999999999999" customHeight="1" x14ac:dyDescent="0.25">
      <c r="A40" s="228"/>
      <c r="B40" s="39"/>
      <c r="C40" s="40"/>
      <c r="D40" s="41"/>
      <c r="E40" s="42"/>
      <c r="F40" s="43"/>
    </row>
    <row r="41" spans="1:7" ht="16.899999999999999" customHeight="1" x14ac:dyDescent="0.25">
      <c r="A41" s="229"/>
      <c r="B41" s="39"/>
      <c r="C41" s="40"/>
      <c r="D41" s="41"/>
      <c r="E41" s="42"/>
      <c r="F41" s="43"/>
    </row>
    <row r="42" spans="1:7" ht="16.899999999999999" customHeight="1" x14ac:dyDescent="0.25">
      <c r="A42" s="228"/>
      <c r="B42" s="39"/>
      <c r="C42" s="40"/>
      <c r="D42" s="41"/>
      <c r="E42" s="42"/>
      <c r="F42" s="43"/>
    </row>
    <row r="43" spans="1:7" ht="16.899999999999999" customHeight="1" x14ac:dyDescent="0.25">
      <c r="A43" s="228"/>
      <c r="B43" s="39"/>
      <c r="C43" s="40"/>
      <c r="D43" s="41"/>
      <c r="E43" s="42"/>
      <c r="F43" s="43"/>
    </row>
    <row r="44" spans="1:7" ht="16.899999999999999" customHeight="1" x14ac:dyDescent="0.25">
      <c r="A44" s="229"/>
      <c r="B44" s="39"/>
      <c r="C44" s="40"/>
      <c r="D44" s="41"/>
      <c r="E44" s="42"/>
      <c r="F44" s="43"/>
    </row>
    <row r="45" spans="1:7" ht="16.899999999999999" customHeight="1" x14ac:dyDescent="0.25">
      <c r="A45" s="152"/>
    </row>
    <row r="46" spans="1:7" ht="16.899999999999999" customHeight="1" x14ac:dyDescent="0.25">
      <c r="A46" s="229"/>
    </row>
    <row r="47" spans="1:7" ht="16.899999999999999" customHeight="1" x14ac:dyDescent="0.25">
      <c r="A47" s="229"/>
    </row>
    <row r="48" spans="1:7" ht="16.899999999999999" customHeight="1" x14ac:dyDescent="0.25">
      <c r="A48" s="229"/>
    </row>
    <row r="49" spans="1:8" ht="16.899999999999999" customHeight="1" x14ac:dyDescent="0.25">
      <c r="A49" s="228"/>
    </row>
    <row r="50" spans="1:8" ht="16.899999999999999" customHeight="1" x14ac:dyDescent="0.25">
      <c r="A50" s="230"/>
    </row>
    <row r="51" spans="1:8" ht="16.899999999999999" customHeight="1" x14ac:dyDescent="0.25">
      <c r="A51" s="229"/>
    </row>
    <row r="52" spans="1:8" ht="16.899999999999999" customHeight="1" x14ac:dyDescent="0.25">
      <c r="A52" s="228"/>
    </row>
    <row r="53" spans="1:8" ht="16.899999999999999" customHeight="1" x14ac:dyDescent="0.25">
      <c r="A53" s="228"/>
    </row>
    <row r="54" spans="1:8" ht="16.899999999999999" customHeight="1" x14ac:dyDescent="0.25">
      <c r="A54" s="229"/>
    </row>
    <row r="55" spans="1:8" ht="16.899999999999999" customHeight="1" x14ac:dyDescent="0.25">
      <c r="A55" s="228"/>
    </row>
    <row r="56" spans="1:8" ht="16.899999999999999" customHeight="1" x14ac:dyDescent="0.25">
      <c r="A56" s="152"/>
    </row>
    <row r="57" spans="1:8" ht="16.899999999999999" customHeight="1" x14ac:dyDescent="0.25">
      <c r="A57" s="152"/>
    </row>
    <row r="58" spans="1:8" ht="16.899999999999999" customHeight="1" x14ac:dyDescent="0.25">
      <c r="A58" s="152"/>
    </row>
    <row r="59" spans="1:8" ht="16.899999999999999" customHeight="1" x14ac:dyDescent="0.25">
      <c r="A59" s="229"/>
    </row>
    <row r="60" spans="1:8" ht="16.899999999999999" customHeight="1" x14ac:dyDescent="0.25">
      <c r="A60" s="152"/>
    </row>
    <row r="61" spans="1:8" ht="16.899999999999999" customHeight="1" x14ac:dyDescent="0.25">
      <c r="A61" s="228"/>
    </row>
    <row r="62" spans="1:8" ht="16.899999999999999" customHeight="1" x14ac:dyDescent="0.25">
      <c r="A62" s="228"/>
    </row>
    <row r="63" spans="1:8" s="220" customFormat="1" ht="33.75" customHeight="1" x14ac:dyDescent="0.25">
      <c r="A63" s="231"/>
      <c r="B63" s="215"/>
      <c r="C63" s="163"/>
      <c r="D63" s="216"/>
      <c r="E63" s="217"/>
      <c r="F63" s="218"/>
      <c r="G63" s="218"/>
      <c r="H63" s="219"/>
    </row>
    <row r="64" spans="1:8" s="220" customFormat="1" ht="16.899999999999999" customHeight="1" x14ac:dyDescent="0.25">
      <c r="A64" s="152"/>
      <c r="B64" s="215"/>
      <c r="C64" s="163"/>
      <c r="D64" s="216"/>
      <c r="E64" s="217"/>
      <c r="F64" s="218"/>
      <c r="G64" s="218"/>
      <c r="H64" s="219"/>
    </row>
    <row r="65" spans="1:8" s="225" customFormat="1" ht="16.899999999999999" customHeight="1" x14ac:dyDescent="0.25">
      <c r="A65" s="152"/>
      <c r="B65" s="221"/>
      <c r="C65" s="222"/>
      <c r="D65" s="223"/>
      <c r="E65" s="217"/>
      <c r="F65" s="218"/>
      <c r="G65" s="218"/>
      <c r="H65" s="224"/>
    </row>
    <row r="66" spans="1:8" ht="16.899999999999999" customHeight="1" x14ac:dyDescent="0.25">
      <c r="A66" s="152"/>
    </row>
    <row r="67" spans="1:8" ht="16.899999999999999" customHeight="1" x14ac:dyDescent="0.25">
      <c r="A67" s="143"/>
    </row>
    <row r="68" spans="1:8" ht="16.899999999999999" customHeight="1" x14ac:dyDescent="0.25">
      <c r="A68" s="143"/>
    </row>
    <row r="69" spans="1:8" ht="16.899999999999999" customHeight="1" x14ac:dyDescent="0.25">
      <c r="A69" s="143"/>
    </row>
    <row r="70" spans="1:8" ht="16.899999999999999" customHeight="1" x14ac:dyDescent="0.25">
      <c r="A70" s="170"/>
    </row>
  </sheetData>
  <sortState xmlns:xlrd2="http://schemas.microsoft.com/office/spreadsheetml/2017/richdata2" ref="B2:G28">
    <sortCondition ref="F2:F28"/>
  </sortState>
  <conditionalFormatting sqref="A67:A1048576 A1:A22 A24:A36">
    <cfRule type="duplicateValues" dxfId="37" priority="33"/>
  </conditionalFormatting>
  <conditionalFormatting sqref="B65:B1048576 B1:B22 B24:B63">
    <cfRule type="duplicateValues" dxfId="36" priority="32"/>
  </conditionalFormatting>
  <conditionalFormatting sqref="B64">
    <cfRule type="duplicateValues" dxfId="35" priority="13"/>
  </conditionalFormatting>
  <conditionalFormatting sqref="A49:A51">
    <cfRule type="duplicateValues" dxfId="34" priority="7"/>
  </conditionalFormatting>
  <conditionalFormatting sqref="A54">
    <cfRule type="duplicateValues" dxfId="33" priority="6"/>
  </conditionalFormatting>
  <conditionalFormatting sqref="A39:A42">
    <cfRule type="duplicateValues" dxfId="32" priority="5"/>
  </conditionalFormatting>
  <conditionalFormatting sqref="A37:A38">
    <cfRule type="duplicateValues" dxfId="31" priority="4"/>
  </conditionalFormatting>
  <conditionalFormatting sqref="A46:A50">
    <cfRule type="duplicateValues" dxfId="30" priority="3"/>
  </conditionalFormatting>
  <conditionalFormatting sqref="A43:A51">
    <cfRule type="duplicateValues" dxfId="29" priority="8"/>
  </conditionalFormatting>
  <conditionalFormatting sqref="A52:A53">
    <cfRule type="duplicateValues" dxfId="28" priority="9"/>
  </conditionalFormatting>
  <conditionalFormatting sqref="A59:A66">
    <cfRule type="duplicateValues" dxfId="27" priority="10"/>
  </conditionalFormatting>
  <conditionalFormatting sqref="A37:A66">
    <cfRule type="duplicateValues" dxfId="26" priority="2"/>
  </conditionalFormatting>
  <conditionalFormatting sqref="A1:A1048576">
    <cfRule type="duplicateValues" dxfId="2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113"/>
  <sheetViews>
    <sheetView view="pageBreakPreview" topLeftCell="A5" zoomScaleSheetLayoutView="100" workbookViewId="0">
      <selection activeCell="B23" sqref="B23"/>
    </sheetView>
  </sheetViews>
  <sheetFormatPr defaultColWidth="9.140625" defaultRowHeight="12.75" x14ac:dyDescent="0.2"/>
  <cols>
    <col min="1" max="1" width="7" style="46" customWidth="1"/>
    <col min="2" max="2" width="44.28515625" style="46" customWidth="1"/>
    <col min="3" max="3" width="11.7109375" style="47" customWidth="1"/>
    <col min="4" max="4" width="12.7109375" style="46" customWidth="1"/>
    <col min="5" max="5" width="7.7109375" style="46" customWidth="1"/>
    <col min="6" max="6" width="56.85546875" style="46" customWidth="1"/>
    <col min="7" max="7" width="18.140625" style="46" customWidth="1"/>
    <col min="8" max="16384" width="9.140625" style="46"/>
  </cols>
  <sheetData>
    <row r="1" spans="1:12" ht="15.75" customHeight="1" x14ac:dyDescent="0.2">
      <c r="A1" s="243" t="s">
        <v>0</v>
      </c>
      <c r="B1" s="243"/>
      <c r="C1" s="243"/>
      <c r="D1" s="243"/>
      <c r="E1" s="243"/>
      <c r="F1" s="243"/>
      <c r="G1" s="243"/>
    </row>
    <row r="2" spans="1:12" ht="15.75" customHeight="1" x14ac:dyDescent="0.2">
      <c r="A2" s="243" t="s">
        <v>81</v>
      </c>
      <c r="B2" s="243"/>
      <c r="C2" s="243"/>
      <c r="D2" s="243"/>
      <c r="E2" s="243"/>
      <c r="F2" s="243"/>
      <c r="G2" s="243"/>
    </row>
    <row r="3" spans="1:12" ht="15.75" customHeight="1" x14ac:dyDescent="0.2">
      <c r="A3" s="243" t="s">
        <v>11</v>
      </c>
      <c r="B3" s="243"/>
      <c r="C3" s="243"/>
      <c r="D3" s="243"/>
      <c r="E3" s="243"/>
      <c r="F3" s="243"/>
      <c r="G3" s="243"/>
    </row>
    <row r="4" spans="1:12" ht="21" x14ac:dyDescent="0.2">
      <c r="A4" s="243" t="s">
        <v>75</v>
      </c>
      <c r="B4" s="243"/>
      <c r="C4" s="243"/>
      <c r="D4" s="243"/>
      <c r="E4" s="243"/>
      <c r="F4" s="243"/>
      <c r="G4" s="243"/>
    </row>
    <row r="5" spans="1:12" ht="21" customHeight="1" x14ac:dyDescent="0.2">
      <c r="A5" s="244"/>
      <c r="B5" s="244"/>
      <c r="C5" s="244"/>
      <c r="D5" s="244"/>
      <c r="E5" s="244"/>
      <c r="F5" s="244"/>
      <c r="G5" s="244"/>
      <c r="J5" s="48"/>
    </row>
    <row r="6" spans="1:12" s="49" customFormat="1" ht="28.5" x14ac:dyDescent="0.2">
      <c r="A6" s="245" t="s">
        <v>92</v>
      </c>
      <c r="B6" s="245"/>
      <c r="C6" s="245"/>
      <c r="D6" s="245"/>
      <c r="E6" s="245"/>
      <c r="F6" s="245"/>
      <c r="G6" s="245"/>
      <c r="L6" s="48"/>
    </row>
    <row r="7" spans="1:12" s="49" customFormat="1" ht="18" customHeight="1" x14ac:dyDescent="0.2">
      <c r="A7" s="241" t="s">
        <v>17</v>
      </c>
      <c r="B7" s="241"/>
      <c r="C7" s="241"/>
      <c r="D7" s="241"/>
      <c r="E7" s="241"/>
      <c r="F7" s="241"/>
      <c r="G7" s="241"/>
    </row>
    <row r="8" spans="1:12" s="49" customFormat="1" ht="4.5" customHeight="1" thickBot="1" x14ac:dyDescent="0.25">
      <c r="A8" s="246"/>
      <c r="B8" s="247"/>
      <c r="C8" s="247"/>
      <c r="D8" s="247"/>
      <c r="E8" s="247"/>
      <c r="F8" s="247"/>
      <c r="G8" s="177"/>
    </row>
    <row r="9" spans="1:12" ht="19.5" customHeight="1" thickTop="1" x14ac:dyDescent="0.2">
      <c r="A9" s="248" t="s">
        <v>70</v>
      </c>
      <c r="B9" s="249"/>
      <c r="C9" s="249"/>
      <c r="D9" s="249"/>
      <c r="E9" s="249"/>
      <c r="F9" s="249"/>
      <c r="G9" s="250"/>
    </row>
    <row r="10" spans="1:12" s="140" customFormat="1" ht="18" customHeight="1" x14ac:dyDescent="0.2">
      <c r="A10" s="251" t="s">
        <v>82</v>
      </c>
      <c r="B10" s="252"/>
      <c r="C10" s="252"/>
      <c r="D10" s="252"/>
      <c r="E10" s="252"/>
      <c r="F10" s="252"/>
      <c r="G10" s="253"/>
    </row>
    <row r="11" spans="1:12" ht="19.5" customHeight="1" x14ac:dyDescent="0.2">
      <c r="A11" s="254" t="s">
        <v>93</v>
      </c>
      <c r="B11" s="255"/>
      <c r="C11" s="255"/>
      <c r="D11" s="255"/>
      <c r="E11" s="255"/>
      <c r="F11" s="255"/>
      <c r="G11" s="256"/>
    </row>
    <row r="12" spans="1:12" ht="5.25" customHeight="1" x14ac:dyDescent="0.2">
      <c r="A12" s="240"/>
      <c r="B12" s="241"/>
      <c r="C12" s="241"/>
      <c r="D12" s="241"/>
      <c r="E12" s="241"/>
      <c r="F12" s="241"/>
      <c r="G12" s="242"/>
    </row>
    <row r="13" spans="1:12" ht="15" x14ac:dyDescent="0.25">
      <c r="A13" s="178" t="s">
        <v>49</v>
      </c>
      <c r="B13" s="50"/>
      <c r="C13" s="134" t="s">
        <v>76</v>
      </c>
      <c r="D13" s="51"/>
      <c r="E13" s="51"/>
      <c r="F13" s="69" t="s">
        <v>28</v>
      </c>
      <c r="G13" s="199" t="s">
        <v>80</v>
      </c>
    </row>
    <row r="14" spans="1:12" ht="15" x14ac:dyDescent="0.2">
      <c r="A14" s="179" t="s">
        <v>48</v>
      </c>
      <c r="B14" s="180"/>
      <c r="C14" s="181" t="s">
        <v>94</v>
      </c>
      <c r="D14" s="180"/>
      <c r="E14" s="180"/>
      <c r="F14" s="182" t="s">
        <v>83</v>
      </c>
      <c r="G14" s="211" t="s">
        <v>91</v>
      </c>
    </row>
    <row r="15" spans="1:12" ht="15" x14ac:dyDescent="0.2">
      <c r="A15" s="183" t="s">
        <v>10</v>
      </c>
      <c r="B15" s="102"/>
      <c r="C15" s="103"/>
      <c r="D15" s="102"/>
      <c r="E15" s="102"/>
      <c r="F15" s="104"/>
      <c r="G15" s="200"/>
    </row>
    <row r="16" spans="1:12" ht="15" x14ac:dyDescent="0.2">
      <c r="A16" s="184" t="s">
        <v>18</v>
      </c>
      <c r="B16" s="72"/>
      <c r="C16" s="70"/>
      <c r="D16" s="72"/>
      <c r="E16" s="71"/>
      <c r="F16" s="105"/>
      <c r="G16" s="201"/>
    </row>
    <row r="17" spans="1:11" ht="15" x14ac:dyDescent="0.2">
      <c r="A17" s="184" t="s">
        <v>19</v>
      </c>
      <c r="B17" s="72"/>
      <c r="C17" s="70"/>
      <c r="D17" s="72"/>
      <c r="E17" s="6" t="s">
        <v>88</v>
      </c>
      <c r="F17" s="105"/>
      <c r="G17" s="201"/>
    </row>
    <row r="18" spans="1:11" ht="15" x14ac:dyDescent="0.2">
      <c r="A18" s="184" t="s">
        <v>20</v>
      </c>
      <c r="B18" s="72"/>
      <c r="C18" s="70"/>
      <c r="D18" s="72"/>
      <c r="E18" s="6" t="s">
        <v>89</v>
      </c>
      <c r="F18" s="105"/>
      <c r="G18" s="202"/>
    </row>
    <row r="19" spans="1:11" s="140" customFormat="1" ht="15.75" thickBot="1" x14ac:dyDescent="0.25">
      <c r="A19" s="185" t="s">
        <v>16</v>
      </c>
      <c r="B19" s="171"/>
      <c r="C19" s="172"/>
      <c r="D19" s="171"/>
      <c r="E19" s="173" t="s">
        <v>188</v>
      </c>
      <c r="F19" s="174"/>
      <c r="G19" s="203"/>
    </row>
    <row r="20" spans="1:11" ht="9.75" customHeight="1" thickTop="1" thickBot="1" x14ac:dyDescent="0.25">
      <c r="A20" s="186"/>
      <c r="B20" s="52"/>
      <c r="C20" s="53"/>
      <c r="D20" s="52"/>
      <c r="E20" s="52"/>
      <c r="F20" s="52"/>
      <c r="G20" s="204"/>
    </row>
    <row r="21" spans="1:11" s="56" customFormat="1" ht="33.6" customHeight="1" thickTop="1" thickBot="1" x14ac:dyDescent="0.25">
      <c r="A21" s="54" t="s">
        <v>13</v>
      </c>
      <c r="B21" s="54" t="s">
        <v>2</v>
      </c>
      <c r="C21" s="55" t="s">
        <v>42</v>
      </c>
      <c r="D21" s="175" t="s">
        <v>9</v>
      </c>
      <c r="E21" s="176" t="s">
        <v>71</v>
      </c>
      <c r="F21" s="176" t="s">
        <v>68</v>
      </c>
      <c r="G21" s="205"/>
    </row>
    <row r="22" spans="1:11" s="56" customFormat="1" ht="21.6" customHeight="1" thickTop="1" x14ac:dyDescent="0.2">
      <c r="A22" s="57"/>
      <c r="B22" s="58"/>
      <c r="C22" s="59"/>
      <c r="D22" s="58"/>
      <c r="E22" s="58"/>
      <c r="F22" s="58"/>
      <c r="G22" s="60"/>
    </row>
    <row r="23" spans="1:11" s="56" customFormat="1" ht="21.6" customHeight="1" x14ac:dyDescent="0.2">
      <c r="A23" s="61"/>
      <c r="B23" s="187" t="s">
        <v>77</v>
      </c>
      <c r="C23" s="188"/>
      <c r="D23" s="189"/>
      <c r="E23" s="190"/>
      <c r="F23" s="135"/>
      <c r="G23" s="62"/>
      <c r="H23" s="63"/>
    </row>
    <row r="24" spans="1:11" s="63" customFormat="1" ht="21.6" customHeight="1" x14ac:dyDescent="0.2">
      <c r="A24" s="235">
        <v>4</v>
      </c>
      <c r="B24" s="191" t="str">
        <f>VLOOKUP(A24,'База спортсменов'!A:H,3,FALSE)</f>
        <v>ТКАЧУК Анастасия Юрьевна</v>
      </c>
      <c r="C24" s="188">
        <f>VLOOKUP(A24,'База спортсменов'!A:H,4,FALSE)</f>
        <v>38833</v>
      </c>
      <c r="D24" s="189" t="str">
        <f>VLOOKUP(A24,'База спортсменов'!A:H,5,FALSE)</f>
        <v>КМС</v>
      </c>
      <c r="E24" s="190"/>
      <c r="F24" s="135" t="str">
        <f>VLOOKUP(A24,'База спортсменов'!A:H,7,FALSE)</f>
        <v>МБУДО СШОР № 8</v>
      </c>
      <c r="G24" s="62"/>
      <c r="H24" s="63" t="str">
        <f>VLOOKUP(A24,'База спортсменов'!A:H,6,FALSE)</f>
        <v>Воронежская область</v>
      </c>
    </row>
    <row r="25" spans="1:11" s="63" customFormat="1" ht="21.6" customHeight="1" x14ac:dyDescent="0.2">
      <c r="A25" s="236"/>
      <c r="B25" s="232" t="s">
        <v>189</v>
      </c>
      <c r="C25" s="41"/>
      <c r="D25" s="42"/>
      <c r="E25" s="39"/>
      <c r="F25" s="43"/>
      <c r="G25" s="62"/>
    </row>
    <row r="26" spans="1:11" s="63" customFormat="1" ht="21.6" customHeight="1" x14ac:dyDescent="0.2">
      <c r="A26" s="235"/>
      <c r="B26" s="191"/>
      <c r="C26" s="188"/>
      <c r="D26" s="189"/>
      <c r="E26" s="190"/>
      <c r="F26" s="135"/>
      <c r="G26" s="62"/>
    </row>
    <row r="27" spans="1:11" s="63" customFormat="1" ht="21.6" customHeight="1" x14ac:dyDescent="0.2">
      <c r="A27" s="235"/>
      <c r="B27" s="187" t="s">
        <v>207</v>
      </c>
      <c r="C27" s="188"/>
      <c r="D27" s="189"/>
      <c r="E27" s="190"/>
      <c r="F27" s="135"/>
      <c r="G27" s="62"/>
    </row>
    <row r="28" spans="1:11" s="63" customFormat="1" ht="21.6" customHeight="1" x14ac:dyDescent="0.2">
      <c r="A28" s="235">
        <v>23</v>
      </c>
      <c r="B28" s="191" t="str">
        <f>VLOOKUP(A28,'База спортсменов'!A:H,3,FALSE)</f>
        <v>КУЗНЕЦОВА Ирина Михайловна</v>
      </c>
      <c r="C28" s="188">
        <f>VLOOKUP(A28,'База спортсменов'!A:H,4,FALSE)</f>
        <v>35854</v>
      </c>
      <c r="D28" s="189" t="str">
        <f>VLOOKUP(A28,'База спортсменов'!A:H,5,FALSE)</f>
        <v>МС</v>
      </c>
      <c r="E28" s="190"/>
      <c r="F28" s="135" t="str">
        <f>VLOOKUP(A28,'База спортсменов'!A:H,7,FALSE)</f>
        <v>ГБУ ДО СШОР им. Коренкова</v>
      </c>
      <c r="G28" s="62"/>
      <c r="H28" s="63" t="str">
        <f>VLOOKUP(A28,'База спортсменов'!A:H,6,FALSE)</f>
        <v>г. Санкт-Петербург</v>
      </c>
    </row>
    <row r="29" spans="1:11" s="63" customFormat="1" ht="21.6" customHeight="1" x14ac:dyDescent="0.2">
      <c r="A29" s="235">
        <v>24</v>
      </c>
      <c r="B29" s="191" t="str">
        <f>VLOOKUP(A29,'База спортсменов'!A:H,3,FALSE)</f>
        <v>НОВИКОВА Кристина Игоревна</v>
      </c>
      <c r="C29" s="188">
        <f>VLOOKUP(A29,'База спортсменов'!A:H,4,FALSE)</f>
        <v>37700</v>
      </c>
      <c r="D29" s="189" t="str">
        <f>VLOOKUP(A29,'База спортсменов'!A:H,5,FALSE)</f>
        <v>МС</v>
      </c>
      <c r="E29" s="190"/>
      <c r="F29" s="135" t="str">
        <f>VLOOKUP(A29,'База спортсменов'!A:H,7,FALSE)</f>
        <v>ГБУ ДО СШОР им. Коренкова СГУОР</v>
      </c>
      <c r="G29" s="62"/>
      <c r="H29" s="63" t="str">
        <f>VLOOKUP(A29,'База спортсменов'!A:H,6,FALSE)</f>
        <v>г. Санкт-Петербург</v>
      </c>
    </row>
    <row r="30" spans="1:11" s="63" customFormat="1" ht="21.6" customHeight="1" x14ac:dyDescent="0.2">
      <c r="A30" s="235">
        <v>25</v>
      </c>
      <c r="B30" s="191" t="str">
        <f>VLOOKUP(A30,'База спортсменов'!A:H,3,FALSE)</f>
        <v>БЕК Анастасия Анатольевна</v>
      </c>
      <c r="C30" s="188">
        <f>VLOOKUP(A30,'База спортсменов'!A:H,4,FALSE)</f>
        <v>38568</v>
      </c>
      <c r="D30" s="189" t="str">
        <f>VLOOKUP(A30,'База спортсменов'!A:H,5,FALSE)</f>
        <v>МС</v>
      </c>
      <c r="E30" s="190"/>
      <c r="F30" s="135" t="str">
        <f>VLOOKUP(A30,'База спортсменов'!A:H,7,FALSE)</f>
        <v>ГБУ ДО СШОР им. Коренкова</v>
      </c>
      <c r="G30" s="62"/>
      <c r="H30" s="63" t="str">
        <f>VLOOKUP(A30,'База спортсменов'!A:H,6,FALSE)</f>
        <v>г. Санкт-Петербург</v>
      </c>
    </row>
    <row r="31" spans="1:11" s="63" customFormat="1" ht="21.6" customHeight="1" x14ac:dyDescent="0.2">
      <c r="A31" s="235">
        <v>26</v>
      </c>
      <c r="B31" s="191" t="str">
        <f>VLOOKUP(A31,'База спортсменов'!A:H,3,FALSE)</f>
        <v>КРАПИВИНА Дарья Алексеевна</v>
      </c>
      <c r="C31" s="188">
        <f>VLOOKUP(A31,'База спортсменов'!A:H,4,FALSE)</f>
        <v>38652</v>
      </c>
      <c r="D31" s="189" t="str">
        <f>VLOOKUP(A31,'База спортсменов'!A:H,5,FALSE)</f>
        <v>МС</v>
      </c>
      <c r="E31" s="190"/>
      <c r="F31" s="135" t="str">
        <f>VLOOKUP(A31,'База спортсменов'!A:H,7,FALSE)</f>
        <v>ГБУ ДО СШОР им. Коренкова</v>
      </c>
      <c r="G31" s="62"/>
      <c r="H31" s="63" t="str">
        <f>VLOOKUP(A31,'База спортсменов'!A:H,6,FALSE)</f>
        <v>г. Санкт-Петербург</v>
      </c>
    </row>
    <row r="32" spans="1:11" s="63" customFormat="1" ht="21.6" customHeight="1" x14ac:dyDescent="0.2">
      <c r="A32" s="235">
        <v>27</v>
      </c>
      <c r="B32" s="191" t="str">
        <f>VLOOKUP(A32,'База спортсменов'!A:H,3,FALSE)</f>
        <v>БОР Елизавета Сергеевна</v>
      </c>
      <c r="C32" s="188">
        <f>VLOOKUP(A32,'База спортсменов'!A:H,4,FALSE)</f>
        <v>38855</v>
      </c>
      <c r="D32" s="189" t="str">
        <f>VLOOKUP(A32,'База спортсменов'!A:H,5,FALSE)</f>
        <v>МС</v>
      </c>
      <c r="E32" s="190"/>
      <c r="F32" s="135" t="str">
        <f>VLOOKUP(A32,'База спортсменов'!A:H,7,FALSE)</f>
        <v>ГБУ ДО СШОР им. Коренкова СГУОР</v>
      </c>
      <c r="G32" s="62"/>
      <c r="H32" s="63" t="str">
        <f>VLOOKUP(A32,'База спортсменов'!A:H,6,FALSE)</f>
        <v>г. Санкт-Петербург</v>
      </c>
      <c r="J32" s="46"/>
      <c r="K32" s="46"/>
    </row>
    <row r="33" spans="1:11" s="63" customFormat="1" ht="21.6" customHeight="1" x14ac:dyDescent="0.2">
      <c r="A33" s="64">
        <v>29</v>
      </c>
      <c r="B33" s="191" t="str">
        <f>VLOOKUP(A33,'База спортсменов'!A:H,3,FALSE)</f>
        <v>КАНИЩЕВА Софья Александровна</v>
      </c>
      <c r="C33" s="188">
        <f>VLOOKUP(A33,'База спортсменов'!A:H,4,FALSE)</f>
        <v>39067</v>
      </c>
      <c r="D33" s="189" t="str">
        <f>VLOOKUP(A33,'База спортсменов'!A:H,5,FALSE)</f>
        <v>КМС</v>
      </c>
      <c r="E33" s="190"/>
      <c r="F33" s="135" t="str">
        <f>VLOOKUP(A33,'База спортсменов'!A:H,7,FALSE)</f>
        <v xml:space="preserve">ГБУ ДО СШОР им. Коренкова </v>
      </c>
      <c r="G33" s="62"/>
      <c r="H33" s="63" t="str">
        <f>VLOOKUP(A33,'База спортсменов'!A:H,6,FALSE)</f>
        <v>г. Санкт-Петербург</v>
      </c>
      <c r="J33" s="46"/>
      <c r="K33" s="46"/>
    </row>
    <row r="34" spans="1:11" s="63" customFormat="1" ht="21.6" customHeight="1" x14ac:dyDescent="0.2">
      <c r="A34" s="64">
        <v>31</v>
      </c>
      <c r="B34" s="191" t="str">
        <f>VLOOKUP(A34,'База спортсменов'!A:H,3,FALSE)</f>
        <v>САМСОНОВА Анастасия Сергеевна</v>
      </c>
      <c r="C34" s="188">
        <f>VLOOKUP(A34,'База спортсменов'!A:H,4,FALSE)</f>
        <v>38050</v>
      </c>
      <c r="D34" s="189" t="str">
        <f>VLOOKUP(A34,'База спортсменов'!A:H,5,FALSE)</f>
        <v>МС</v>
      </c>
      <c r="E34" s="190"/>
      <c r="F34" s="135" t="str">
        <f>VLOOKUP(A34,'База спортсменов'!A:H,7,FALSE)</f>
        <v>ГБУ ДО СШОР Петродворцового района</v>
      </c>
      <c r="G34" s="62"/>
      <c r="H34" s="63" t="str">
        <f>VLOOKUP(A34,'База спортсменов'!A:H,6,FALSE)</f>
        <v>г. Санкт-Петербург</v>
      </c>
      <c r="J34" s="46"/>
      <c r="K34" s="46"/>
    </row>
    <row r="35" spans="1:11" s="63" customFormat="1" ht="21.6" customHeight="1" x14ac:dyDescent="0.25">
      <c r="A35" s="237">
        <v>32</v>
      </c>
      <c r="B35" s="191" t="str">
        <f>VLOOKUP(A35,'База спортсменов'!A:H,3,FALSE)</f>
        <v>БОГДАНОВА Алена Сергеевна</v>
      </c>
      <c r="C35" s="188">
        <f>VLOOKUP(A35,'База спортсменов'!A:H,4,FALSE)</f>
        <v>38836</v>
      </c>
      <c r="D35" s="189" t="str">
        <f>VLOOKUP(A35,'База спортсменов'!A:H,5,FALSE)</f>
        <v>МС</v>
      </c>
      <c r="E35" s="190"/>
      <c r="F35" s="135" t="str">
        <f>VLOOKUP(A35,'База спортсменов'!A:H,7,FALSE)</f>
        <v>ГБУ ДО СШОР Петродворцового района</v>
      </c>
      <c r="G35" s="62"/>
      <c r="H35" s="63" t="str">
        <f>VLOOKUP(A35,'База спортсменов'!A:H,6,FALSE)</f>
        <v>г. Санкт-Петербург</v>
      </c>
      <c r="J35" s="46"/>
      <c r="K35" s="46"/>
    </row>
    <row r="36" spans="1:11" s="63" customFormat="1" ht="21.6" customHeight="1" x14ac:dyDescent="0.2">
      <c r="A36" s="64">
        <v>33</v>
      </c>
      <c r="B36" s="191" t="str">
        <f>VLOOKUP(A36,'База спортсменов'!A:H,3,FALSE)</f>
        <v>ЖУРАВЛЕВА Екатерина Валерьевна</v>
      </c>
      <c r="C36" s="188">
        <f>VLOOKUP(A36,'База спортсменов'!A:H,4,FALSE)</f>
        <v>38870</v>
      </c>
      <c r="D36" s="189" t="str">
        <f>VLOOKUP(A36,'База спортсменов'!A:H,5,FALSE)</f>
        <v>КМС</v>
      </c>
      <c r="E36" s="190"/>
      <c r="F36" s="135" t="str">
        <f>VLOOKUP(A36,'База спортсменов'!A:H,7,FALSE)</f>
        <v>ГБУ ДО СШОР Петродворцового района</v>
      </c>
      <c r="G36" s="62"/>
      <c r="H36" s="63" t="str">
        <f>VLOOKUP(A36,'База спортсменов'!A:H,6,FALSE)</f>
        <v>г. Санкт-Петербург</v>
      </c>
    </row>
    <row r="37" spans="1:11" s="63" customFormat="1" ht="21.6" customHeight="1" x14ac:dyDescent="0.2">
      <c r="A37" s="64">
        <v>34</v>
      </c>
      <c r="B37" s="191" t="str">
        <f>VLOOKUP(A37,'База спортсменов'!A:H,3,FALSE)</f>
        <v>МУЧКАЕВА Людмила Игоревна</v>
      </c>
      <c r="C37" s="188">
        <f>VLOOKUP(A37,'База спортсменов'!A:H,4,FALSE)</f>
        <v>38624</v>
      </c>
      <c r="D37" s="189" t="str">
        <f>VLOOKUP(A37,'База спортсменов'!A:H,5,FALSE)</f>
        <v>МС</v>
      </c>
      <c r="E37" s="190"/>
      <c r="F37" s="135" t="str">
        <f>VLOOKUP(A37,'База спортсменов'!A:H,7,FALSE)</f>
        <v>ГБУ ДО СШОР Петродворцового района</v>
      </c>
      <c r="G37" s="62"/>
      <c r="H37" s="63" t="str">
        <f>VLOOKUP(A37,'База спортсменов'!A:H,6,FALSE)</f>
        <v>г. Санкт-Петербург</v>
      </c>
    </row>
    <row r="38" spans="1:11" s="63" customFormat="1" ht="21.6" customHeight="1" x14ac:dyDescent="0.2">
      <c r="A38" s="236"/>
      <c r="B38" s="232" t="s">
        <v>204</v>
      </c>
      <c r="C38" s="41"/>
      <c r="D38" s="42"/>
      <c r="E38" s="39"/>
      <c r="F38" s="43"/>
      <c r="G38" s="62"/>
    </row>
    <row r="39" spans="1:11" s="63" customFormat="1" ht="21.6" customHeight="1" x14ac:dyDescent="0.2">
      <c r="A39" s="235">
        <v>39</v>
      </c>
      <c r="B39" s="191" t="str">
        <f>VLOOKUP(A39,'База спортсменов'!A:H,3,FALSE)</f>
        <v>КАНЕЕВА Дарья Юрьевна</v>
      </c>
      <c r="C39" s="188">
        <f>VLOOKUP(A39,'База спортсменов'!A:H,4,FALSE)</f>
        <v>36766</v>
      </c>
      <c r="D39" s="189" t="str">
        <f>VLOOKUP(A39,'База спортсменов'!A:H,5,FALSE)</f>
        <v>КМС</v>
      </c>
      <c r="E39" s="190"/>
      <c r="F39" s="135" t="str">
        <f>VLOOKUP(A39,'База спортсменов'!A:H,7,FALSE)</f>
        <v>ГБУ ДО СШОР им. Коренкова</v>
      </c>
      <c r="G39" s="62"/>
      <c r="H39" s="63" t="str">
        <f>VLOOKUP(A39,'База спортсменов'!A:H,6,FALSE)</f>
        <v>г. Санкт-Петербург</v>
      </c>
    </row>
    <row r="40" spans="1:11" s="63" customFormat="1" ht="21.6" customHeight="1" x14ac:dyDescent="0.2">
      <c r="A40" s="235">
        <v>40</v>
      </c>
      <c r="B40" s="191" t="str">
        <f>VLOOKUP(A40,'База спортсменов'!A:H,3,FALSE)</f>
        <v>СЕМЫШЕВА Таисия Павловна</v>
      </c>
      <c r="C40" s="188">
        <f>VLOOKUP(A40,'База спортсменов'!A:H,4,FALSE)</f>
        <v>38154</v>
      </c>
      <c r="D40" s="189" t="str">
        <f>VLOOKUP(A40,'База спортсменов'!A:H,5,FALSE)</f>
        <v>МС</v>
      </c>
      <c r="E40" s="190"/>
      <c r="F40" s="135" t="str">
        <f>VLOOKUP(A40,'База спортсменов'!A:H,7,FALSE)</f>
        <v>ГБУ ДО СШОР им. Коренкова</v>
      </c>
      <c r="G40" s="62"/>
      <c r="H40" s="63" t="str">
        <f>VLOOKUP(A40,'База спортсменов'!A:H,6,FALSE)</f>
        <v>г. Санкт-Петербург</v>
      </c>
    </row>
    <row r="41" spans="1:11" s="63" customFormat="1" ht="21.6" customHeight="1" x14ac:dyDescent="0.2">
      <c r="A41" s="236"/>
      <c r="B41" s="232" t="s">
        <v>203</v>
      </c>
      <c r="C41" s="41"/>
      <c r="D41" s="42"/>
      <c r="E41" s="39"/>
      <c r="F41" s="43"/>
      <c r="G41" s="62"/>
    </row>
    <row r="42" spans="1:11" s="63" customFormat="1" ht="21.6" customHeight="1" x14ac:dyDescent="0.2">
      <c r="A42" s="235"/>
      <c r="B42" s="191"/>
      <c r="C42" s="188"/>
      <c r="D42" s="189"/>
      <c r="E42" s="190"/>
      <c r="F42" s="135"/>
      <c r="G42" s="62"/>
    </row>
    <row r="43" spans="1:11" s="63" customFormat="1" ht="21.6" customHeight="1" x14ac:dyDescent="0.2">
      <c r="A43" s="235"/>
      <c r="B43" s="187" t="s">
        <v>177</v>
      </c>
      <c r="C43" s="188"/>
      <c r="D43" s="189"/>
      <c r="E43" s="190"/>
      <c r="F43" s="135"/>
      <c r="G43" s="62"/>
    </row>
    <row r="44" spans="1:11" s="63" customFormat="1" ht="21.6" customHeight="1" x14ac:dyDescent="0.2">
      <c r="A44" s="64">
        <v>41</v>
      </c>
      <c r="B44" s="191" t="str">
        <f>VLOOKUP(A44,'База спортсменов'!A:H,3,FALSE)</f>
        <v>САВЕКО Полина Петровна</v>
      </c>
      <c r="C44" s="188">
        <f>VLOOKUP(A44,'База спортсменов'!A:H,4,FALSE)</f>
        <v>38544</v>
      </c>
      <c r="D44" s="189" t="str">
        <f>VLOOKUP(A44,'База спортсменов'!A:H,5,FALSE)</f>
        <v>КМС</v>
      </c>
      <c r="E44" s="190"/>
      <c r="F44" s="135" t="str">
        <f>VLOOKUP(A44,'База спортсменов'!A:H,7,FALSE)</f>
        <v>ГБПОУ РО "РОУОР"</v>
      </c>
      <c r="G44" s="62"/>
      <c r="H44" s="63" t="str">
        <f>VLOOKUP(A44,'База спортсменов'!A:H,6,FALSE)</f>
        <v>Ростовская область</v>
      </c>
    </row>
    <row r="45" spans="1:11" s="63" customFormat="1" ht="21.6" customHeight="1" x14ac:dyDescent="0.2">
      <c r="A45" s="235"/>
      <c r="B45" s="264" t="s">
        <v>202</v>
      </c>
      <c r="C45" s="264"/>
      <c r="D45" s="264"/>
      <c r="E45" s="190"/>
      <c r="F45" s="135"/>
      <c r="G45" s="62"/>
    </row>
    <row r="46" spans="1:11" s="63" customFormat="1" ht="21.6" customHeight="1" x14ac:dyDescent="0.2">
      <c r="A46" s="64"/>
      <c r="B46" s="191"/>
      <c r="C46" s="188"/>
      <c r="D46" s="189"/>
      <c r="E46" s="190"/>
      <c r="F46" s="135"/>
      <c r="G46" s="62"/>
    </row>
    <row r="47" spans="1:11" s="63" customFormat="1" ht="21.6" customHeight="1" x14ac:dyDescent="0.2">
      <c r="A47" s="64"/>
      <c r="B47" s="187" t="s">
        <v>167</v>
      </c>
      <c r="C47" s="188"/>
      <c r="D47" s="189"/>
      <c r="E47" s="190"/>
      <c r="F47" s="135"/>
      <c r="G47" s="62"/>
    </row>
    <row r="48" spans="1:11" s="63" customFormat="1" ht="21.6" customHeight="1" x14ac:dyDescent="0.2">
      <c r="A48" s="64">
        <v>45</v>
      </c>
      <c r="B48" s="191" t="str">
        <f>VLOOKUP(A48,'База спортсменов'!A:H,3,FALSE)</f>
        <v>ПРОЦЕНКО Ольга Николаевна</v>
      </c>
      <c r="C48" s="188">
        <f>VLOOKUP(A48,'База спортсменов'!A:H,4,FALSE)</f>
        <v>38985</v>
      </c>
      <c r="D48" s="189" t="str">
        <f>VLOOKUP(A48,'База спортсменов'!A:H,5,FALSE)</f>
        <v>КМС</v>
      </c>
      <c r="E48" s="190"/>
      <c r="F48" s="135" t="str">
        <f>VLOOKUP(A48,'База спортсменов'!A:H,7,FALSE)</f>
        <v>МАУ ДО "СШОР Волна" МО БР</v>
      </c>
      <c r="G48" s="62"/>
      <c r="H48" s="63" t="str">
        <f>VLOOKUP(A48,'База спортсменов'!A:H,6,FALSE)</f>
        <v>Краснодарский край</v>
      </c>
    </row>
    <row r="49" spans="1:11" s="63" customFormat="1" ht="21.6" customHeight="1" x14ac:dyDescent="0.2">
      <c r="A49" s="64">
        <v>46</v>
      </c>
      <c r="B49" s="191" t="str">
        <f>VLOOKUP(A49,'База спортсменов'!A:H,3,FALSE)</f>
        <v>БАЛУХИНА Ариадна Андреевна</v>
      </c>
      <c r="C49" s="188">
        <f>VLOOKUP(A49,'База спортсменов'!A:H,4,FALSE)</f>
        <v>38762</v>
      </c>
      <c r="D49" s="189" t="str">
        <f>VLOOKUP(A49,'База спортсменов'!A:H,5,FALSE)</f>
        <v>КМС</v>
      </c>
      <c r="E49" s="190"/>
      <c r="F49" s="135" t="str">
        <f>VLOOKUP(A49,'База спортсменов'!A:H,7,FALSE)</f>
        <v>ГБУ ДО КК "СШОР по велосипедному спорту"</v>
      </c>
      <c r="G49" s="62"/>
      <c r="H49" s="63" t="str">
        <f>VLOOKUP(A49,'База спортсменов'!A:H,6,FALSE)</f>
        <v>Краснодарский край</v>
      </c>
    </row>
    <row r="50" spans="1:11" s="63" customFormat="1" ht="21.6" customHeight="1" x14ac:dyDescent="0.2">
      <c r="A50" s="235"/>
      <c r="B50" s="264" t="s">
        <v>201</v>
      </c>
      <c r="C50" s="264"/>
      <c r="D50" s="189"/>
      <c r="E50" s="190"/>
      <c r="F50" s="135"/>
      <c r="G50" s="62"/>
    </row>
    <row r="51" spans="1:11" s="63" customFormat="1" ht="21.6" customHeight="1" x14ac:dyDescent="0.2">
      <c r="A51" s="64"/>
      <c r="B51" s="191"/>
      <c r="C51" s="188"/>
      <c r="D51" s="189"/>
      <c r="E51" s="190"/>
      <c r="F51" s="135"/>
      <c r="G51" s="62"/>
    </row>
    <row r="52" spans="1:11" s="63" customFormat="1" ht="21.6" customHeight="1" x14ac:dyDescent="0.2">
      <c r="A52" s="64"/>
      <c r="B52" s="187" t="s">
        <v>114</v>
      </c>
      <c r="C52" s="188"/>
      <c r="D52" s="189"/>
      <c r="E52" s="190"/>
      <c r="F52" s="135"/>
      <c r="G52" s="62"/>
    </row>
    <row r="53" spans="1:11" ht="36.75" customHeight="1" x14ac:dyDescent="0.2">
      <c r="A53" s="235">
        <v>56</v>
      </c>
      <c r="B53" s="191" t="str">
        <f>VLOOKUP(A53,'База спортсменов'!A:H,3,FALSE)</f>
        <v>КОВЯЗИНА Валерия Валерьевна</v>
      </c>
      <c r="C53" s="188">
        <f>VLOOKUP(A53,'База спортсменов'!A:H,4,FALSE)</f>
        <v>38473</v>
      </c>
      <c r="D53" s="189" t="str">
        <f>VLOOKUP(A53,'База спортсменов'!A:H,5,FALSE)</f>
        <v>МС</v>
      </c>
      <c r="E53" s="190"/>
      <c r="F53" s="135" t="str">
        <f>VLOOKUP(A53,'База спортсменов'!A:H,7,FALSE)</f>
        <v>ОГКУ ДО СШОР "ОЛИМПИЕЦ" КЛУБ "БАЙКАЛ-ДВ", г. УСОЛЬЕ-СИБИРСКОЕ</v>
      </c>
      <c r="G53" s="62"/>
      <c r="H53" s="63" t="str">
        <f>VLOOKUP(A53,'База спортсменов'!A:H,6,FALSE)</f>
        <v>Иркутская область</v>
      </c>
      <c r="I53" s="63"/>
      <c r="J53" s="63"/>
      <c r="K53" s="63"/>
    </row>
    <row r="54" spans="1:11" s="63" customFormat="1" ht="21.6" customHeight="1" x14ac:dyDescent="0.2">
      <c r="A54" s="235"/>
      <c r="B54" s="264" t="s">
        <v>205</v>
      </c>
      <c r="C54" s="264"/>
      <c r="D54" s="264"/>
      <c r="E54" s="264"/>
      <c r="F54" s="264"/>
      <c r="G54" s="62"/>
    </row>
    <row r="55" spans="1:11" ht="21.6" customHeight="1" x14ac:dyDescent="0.2">
      <c r="A55" s="235">
        <v>59</v>
      </c>
      <c r="B55" s="191" t="str">
        <f>VLOOKUP(A55,'База спортсменов'!A:H,3,FALSE)</f>
        <v>САБЛИНА Валерия Степановна</v>
      </c>
      <c r="C55" s="188">
        <f>VLOOKUP(A55,'База спортсменов'!A:H,4,FALSE)</f>
        <v>37537</v>
      </c>
      <c r="D55" s="189" t="str">
        <f>VLOOKUP(A55,'База спортсменов'!A:H,5,FALSE)</f>
        <v>МС</v>
      </c>
      <c r="E55" s="190"/>
      <c r="F55" s="135" t="str">
        <f>VLOOKUP(A55,'База спортсменов'!A:H,7,FALSE)</f>
        <v>МБУ ШР СШ "Юность" Шелехов, Иркутская область</v>
      </c>
      <c r="G55" s="62"/>
      <c r="H55" s="63" t="str">
        <f>VLOOKUP(A55,'База спортсменов'!A:H,6,FALSE)</f>
        <v>Иркутская область</v>
      </c>
      <c r="I55" s="63"/>
      <c r="J55" s="63"/>
      <c r="K55" s="63"/>
    </row>
    <row r="56" spans="1:11" s="63" customFormat="1" ht="21.6" customHeight="1" x14ac:dyDescent="0.2">
      <c r="A56" s="235"/>
      <c r="B56" s="264" t="s">
        <v>200</v>
      </c>
      <c r="C56" s="264"/>
      <c r="D56" s="264"/>
      <c r="E56" s="190"/>
      <c r="F56" s="135"/>
      <c r="G56" s="62"/>
    </row>
    <row r="57" spans="1:11" ht="21.6" customHeight="1" x14ac:dyDescent="0.2">
      <c r="A57" s="235"/>
      <c r="B57" s="191"/>
      <c r="C57" s="188"/>
      <c r="D57" s="189"/>
      <c r="E57" s="190"/>
      <c r="F57" s="135"/>
      <c r="G57" s="62"/>
      <c r="H57" s="63"/>
      <c r="I57" s="63"/>
      <c r="J57" s="63"/>
      <c r="K57" s="63"/>
    </row>
    <row r="58" spans="1:11" ht="21.6" customHeight="1" x14ac:dyDescent="0.2">
      <c r="A58" s="235"/>
      <c r="B58" s="234" t="s">
        <v>86</v>
      </c>
      <c r="C58" s="188"/>
      <c r="D58" s="189"/>
      <c r="E58" s="190"/>
      <c r="F58" s="135"/>
      <c r="G58" s="62"/>
      <c r="H58" s="63"/>
      <c r="I58" s="63"/>
      <c r="J58" s="63"/>
      <c r="K58" s="63"/>
    </row>
    <row r="59" spans="1:11" ht="30" customHeight="1" x14ac:dyDescent="0.2">
      <c r="A59" s="235">
        <v>60</v>
      </c>
      <c r="B59" s="191" t="str">
        <f>VLOOKUP(A59,'База спортсменов'!A:H,3,FALSE)</f>
        <v>БУТЫЛЕВА Софья Артемовна</v>
      </c>
      <c r="C59" s="188">
        <f>VLOOKUP(A59,'База спортсменов'!A:H,4,FALSE)</f>
        <v>38497</v>
      </c>
      <c r="D59" s="189" t="str">
        <f>VLOOKUP(A59,'База спортсменов'!A:H,5,FALSE)</f>
        <v>КМС</v>
      </c>
      <c r="E59" s="190"/>
      <c r="F59" s="135" t="str">
        <f>VLOOKUP(A59,'База спортсменов'!A:H,7,FALSE)</f>
        <v>РОО "Белгородская Региональная Федерация велосипедного спорта"</v>
      </c>
      <c r="G59" s="62"/>
      <c r="H59" s="63" t="str">
        <f>VLOOKUP(A59,'База спортсменов'!A:H,6,FALSE)</f>
        <v>Белгородская область</v>
      </c>
      <c r="I59" s="63"/>
      <c r="J59" s="63"/>
      <c r="K59" s="63"/>
    </row>
    <row r="60" spans="1:11" ht="30.75" customHeight="1" x14ac:dyDescent="0.2">
      <c r="A60" s="235">
        <v>61</v>
      </c>
      <c r="B60" s="191" t="str">
        <f>VLOOKUP(A60,'База спортсменов'!A:H,3,FALSE)</f>
        <v>СОБОЛЕВСКАЯ Кристина Олеговна</v>
      </c>
      <c r="C60" s="188">
        <f>VLOOKUP(A60,'База спортсменов'!A:H,4,FALSE)</f>
        <v>33118</v>
      </c>
      <c r="D60" s="189" t="str">
        <f>VLOOKUP(A60,'База спортсменов'!A:H,5,FALSE)</f>
        <v>1 СР</v>
      </c>
      <c r="E60" s="190"/>
      <c r="F60" s="135" t="str">
        <f>VLOOKUP(A60,'База спортсменов'!A:H,7,FALSE)</f>
        <v>РОО "Белгородская Региональная Федерация велосипедного спорта"</v>
      </c>
      <c r="G60" s="62"/>
      <c r="H60" s="63" t="str">
        <f>VLOOKUP(A60,'База спортсменов'!A:H,6,FALSE)</f>
        <v>Белгородская область</v>
      </c>
      <c r="I60" s="63"/>
      <c r="J60" s="63"/>
      <c r="K60" s="63"/>
    </row>
    <row r="61" spans="1:11" s="63" customFormat="1" ht="21.6" customHeight="1" x14ac:dyDescent="0.2">
      <c r="A61" s="235"/>
      <c r="B61" s="264" t="s">
        <v>199</v>
      </c>
      <c r="C61" s="264"/>
      <c r="D61" s="264"/>
      <c r="E61" s="264"/>
      <c r="F61" s="264"/>
      <c r="G61" s="62"/>
    </row>
    <row r="62" spans="1:11" ht="21.6" customHeight="1" x14ac:dyDescent="0.2">
      <c r="A62" s="235"/>
      <c r="B62" s="191"/>
      <c r="C62" s="188"/>
      <c r="D62" s="189"/>
      <c r="E62" s="190"/>
      <c r="F62" s="135"/>
      <c r="G62" s="62"/>
      <c r="H62" s="63"/>
      <c r="I62" s="63"/>
      <c r="J62" s="63"/>
      <c r="K62" s="63"/>
    </row>
    <row r="63" spans="1:11" ht="21.6" customHeight="1" x14ac:dyDescent="0.2">
      <c r="A63" s="235"/>
      <c r="B63" s="234" t="s">
        <v>197</v>
      </c>
      <c r="C63" s="188"/>
      <c r="D63" s="189"/>
      <c r="E63" s="190"/>
      <c r="F63" s="135"/>
      <c r="G63" s="62"/>
      <c r="H63" s="63"/>
      <c r="I63" s="63"/>
      <c r="J63" s="63"/>
      <c r="K63" s="63"/>
    </row>
    <row r="64" spans="1:11" s="63" customFormat="1" ht="21.6" customHeight="1" x14ac:dyDescent="0.2">
      <c r="A64" s="64">
        <v>62</v>
      </c>
      <c r="B64" s="191" t="str">
        <f>VLOOKUP(A64,'База спортсменов'!A:H,3,FALSE)</f>
        <v>СИМАКОВА Алёна Евгеньевна</v>
      </c>
      <c r="C64" s="188">
        <f>VLOOKUP(A64,'База спортсменов'!A:H,4,FALSE)</f>
        <v>38296</v>
      </c>
      <c r="D64" s="189" t="str">
        <f>VLOOKUP(A64,'База спортсменов'!A:H,5,FALSE)</f>
        <v>МС</v>
      </c>
      <c r="E64" s="190"/>
      <c r="F64" s="135" t="str">
        <f>VLOOKUP(A64,'База спортсменов'!A:H,7,FALSE)</f>
        <v>КГАУ ДО ХКСШОР</v>
      </c>
      <c r="G64" s="62"/>
      <c r="H64" s="63" t="str">
        <f>VLOOKUP(A64,'База спортсменов'!A:H,6,FALSE)</f>
        <v>Хабаровский край- Забайкальский край</v>
      </c>
    </row>
    <row r="65" spans="1:8" s="63" customFormat="1" ht="21.6" customHeight="1" x14ac:dyDescent="0.2">
      <c r="A65" s="235"/>
      <c r="B65" s="264" t="s">
        <v>198</v>
      </c>
      <c r="C65" s="264"/>
      <c r="D65" s="189"/>
      <c r="E65" s="190"/>
      <c r="F65" s="135"/>
      <c r="G65" s="62"/>
    </row>
    <row r="66" spans="1:8" s="63" customFormat="1" ht="21.6" customHeight="1" x14ac:dyDescent="0.2">
      <c r="A66" s="64"/>
      <c r="B66" s="191"/>
      <c r="C66" s="188"/>
      <c r="D66" s="189"/>
      <c r="E66" s="190"/>
      <c r="F66" s="135"/>
      <c r="G66" s="62"/>
    </row>
    <row r="67" spans="1:8" s="63" customFormat="1" ht="21.6" customHeight="1" x14ac:dyDescent="0.2">
      <c r="A67" s="64"/>
      <c r="B67" s="234" t="s">
        <v>195</v>
      </c>
      <c r="C67" s="188"/>
      <c r="D67" s="189"/>
      <c r="E67" s="190"/>
      <c r="F67" s="135"/>
      <c r="G67" s="62"/>
    </row>
    <row r="68" spans="1:8" s="63" customFormat="1" ht="21.6" customHeight="1" x14ac:dyDescent="0.2">
      <c r="A68" s="64">
        <v>68</v>
      </c>
      <c r="B68" s="191" t="str">
        <f>VLOOKUP(A68,'База спортсменов'!A:H,3,FALSE)</f>
        <v>МЯЛИЦИНА Яна Дмитриевна</v>
      </c>
      <c r="C68" s="188">
        <f>VLOOKUP(A68,'База спортсменов'!A:H,4,FALSE)</f>
        <v>37721</v>
      </c>
      <c r="D68" s="189" t="str">
        <f>VLOOKUP(A68,'База спортсменов'!A:H,5,FALSE)</f>
        <v>МС</v>
      </c>
      <c r="E68" s="190"/>
      <c r="F68" s="135" t="str">
        <f>VLOOKUP(A68,'База спортсменов'!A:H,7,FALSE)</f>
        <v>БУ ДО УР СШОР по велоспорту - ЦСКА</v>
      </c>
      <c r="G68" s="62"/>
      <c r="H68" s="63" t="str">
        <f>VLOOKUP(A68,'База спортсменов'!A:H,6,FALSE)</f>
        <v>Удмуртская республика</v>
      </c>
    </row>
    <row r="69" spans="1:8" s="63" customFormat="1" ht="21.6" customHeight="1" x14ac:dyDescent="0.2">
      <c r="A69" s="64">
        <v>69</v>
      </c>
      <c r="B69" s="191" t="str">
        <f>VLOOKUP(A69,'База спортсменов'!A:H,3,FALSE)</f>
        <v>МЯЛИЦИНА Ника Дмитриевна</v>
      </c>
      <c r="C69" s="188">
        <f>VLOOKUP(A69,'База спортсменов'!A:H,4,FALSE)</f>
        <v>37721</v>
      </c>
      <c r="D69" s="189" t="str">
        <f>VLOOKUP(A69,'База спортсменов'!A:H,5,FALSE)</f>
        <v>МС</v>
      </c>
      <c r="E69" s="190"/>
      <c r="F69" s="135" t="str">
        <f>VLOOKUP(A69,'База спортсменов'!A:H,7,FALSE)</f>
        <v xml:space="preserve">БУ ДО УР СШОР по велоспорту </v>
      </c>
      <c r="G69" s="62"/>
      <c r="H69" s="63" t="str">
        <f>VLOOKUP(A69,'База спортсменов'!A:H,6,FALSE)</f>
        <v>Удмуртская республика</v>
      </c>
    </row>
    <row r="70" spans="1:8" s="63" customFormat="1" ht="21.6" customHeight="1" x14ac:dyDescent="0.2">
      <c r="A70" s="235"/>
      <c r="B70" s="264" t="s">
        <v>196</v>
      </c>
      <c r="C70" s="264"/>
      <c r="D70" s="189"/>
      <c r="E70" s="190"/>
      <c r="F70" s="135"/>
      <c r="G70" s="62"/>
    </row>
    <row r="71" spans="1:8" s="63" customFormat="1" ht="21.6" customHeight="1" x14ac:dyDescent="0.2">
      <c r="A71" s="64"/>
      <c r="B71" s="191"/>
      <c r="C71" s="188"/>
      <c r="D71" s="189"/>
      <c r="E71" s="190"/>
      <c r="F71" s="135"/>
      <c r="G71" s="62"/>
    </row>
    <row r="72" spans="1:8" s="63" customFormat="1" ht="21.6" customHeight="1" x14ac:dyDescent="0.2">
      <c r="A72" s="64"/>
      <c r="B72" s="234" t="s">
        <v>105</v>
      </c>
      <c r="C72" s="188"/>
      <c r="D72" s="189"/>
      <c r="E72" s="190"/>
      <c r="F72" s="135"/>
      <c r="G72" s="62"/>
    </row>
    <row r="73" spans="1:8" s="63" customFormat="1" ht="21.6" customHeight="1" x14ac:dyDescent="0.2">
      <c r="A73" s="235">
        <v>70</v>
      </c>
      <c r="B73" s="191" t="str">
        <f>VLOOKUP(A73,'База спортсменов'!A:H,3,FALSE)</f>
        <v>КИЧИГИНА Дарья Владимировна</v>
      </c>
      <c r="C73" s="188" t="str">
        <f>VLOOKUP(A73,'База спортсменов'!A:H,4,FALSE)</f>
        <v>28.102004</v>
      </c>
      <c r="D73" s="189" t="str">
        <f>VLOOKUP(A73,'База спортсменов'!A:H,5,FALSE)</f>
        <v>КМС</v>
      </c>
      <c r="E73" s="190"/>
      <c r="F73" s="135" t="str">
        <f>VLOOKUP(A73,'База спортсменов'!A:H,7,FALSE)</f>
        <v>МБУ ДО "СШОР №1" г. Бугульма, "Татнефтьвело"</v>
      </c>
      <c r="G73" s="62"/>
      <c r="H73" s="63" t="str">
        <f>VLOOKUP(A73,'База спортсменов'!A:H,6,FALSE)</f>
        <v>Республика Татарстан</v>
      </c>
    </row>
    <row r="74" spans="1:8" s="63" customFormat="1" ht="21.6" customHeight="1" x14ac:dyDescent="0.2">
      <c r="A74" s="235">
        <v>71</v>
      </c>
      <c r="B74" s="191" t="str">
        <f>VLOOKUP(A74,'База спортсменов'!A:H,3,FALSE)</f>
        <v>НИКОНОВА Алена Константиновна</v>
      </c>
      <c r="C74" s="188">
        <f>VLOOKUP(A74,'База спортсменов'!A:H,4,FALSE)</f>
        <v>38812</v>
      </c>
      <c r="D74" s="189" t="str">
        <f>VLOOKUP(A74,'База спортсменов'!A:H,5,FALSE)</f>
        <v>1 СР</v>
      </c>
      <c r="E74" s="190"/>
      <c r="F74" s="135" t="str">
        <f>VLOOKUP(A74,'База спортсменов'!A:H,7,FALSE)</f>
        <v>МБУ ДО "СШОР №1" г. Бугульма, "Татнефтьвело"</v>
      </c>
      <c r="G74" s="62"/>
      <c r="H74" s="63" t="str">
        <f>VLOOKUP(A74,'База спортсменов'!A:H,6,FALSE)</f>
        <v>Республика Татарстан</v>
      </c>
    </row>
    <row r="75" spans="1:8" s="63" customFormat="1" ht="21.6" customHeight="1" x14ac:dyDescent="0.2">
      <c r="A75" s="235"/>
      <c r="B75" s="264" t="s">
        <v>194</v>
      </c>
      <c r="C75" s="264"/>
      <c r="D75" s="189"/>
      <c r="E75" s="190"/>
      <c r="F75" s="135"/>
      <c r="G75" s="62"/>
    </row>
    <row r="76" spans="1:8" s="63" customFormat="1" ht="21.6" customHeight="1" x14ac:dyDescent="0.2">
      <c r="A76" s="235"/>
      <c r="B76" s="234"/>
      <c r="C76" s="188"/>
      <c r="D76" s="189"/>
      <c r="E76" s="190"/>
      <c r="F76" s="135"/>
      <c r="G76" s="62"/>
    </row>
    <row r="77" spans="1:8" s="63" customFormat="1" ht="21.6" customHeight="1" x14ac:dyDescent="0.2">
      <c r="A77" s="235"/>
      <c r="B77" s="233" t="s">
        <v>208</v>
      </c>
      <c r="C77" s="188"/>
      <c r="D77" s="189"/>
      <c r="E77" s="190"/>
      <c r="F77" s="135"/>
      <c r="G77" s="62"/>
    </row>
    <row r="78" spans="1:8" s="63" customFormat="1" ht="21.6" customHeight="1" x14ac:dyDescent="0.2">
      <c r="A78" s="238">
        <v>73</v>
      </c>
      <c r="B78" s="191" t="str">
        <f>VLOOKUP(A78,'База спортсменов'!A:H,3,FALSE)</f>
        <v>РЫБИНА Светлана Владимировна</v>
      </c>
      <c r="C78" s="188">
        <f>VLOOKUP(A78,'База спортсменов'!A:H,4,FALSE)</f>
        <v>38946</v>
      </c>
      <c r="D78" s="189" t="str">
        <f>VLOOKUP(A78,'База спортсменов'!A:H,5,FALSE)</f>
        <v>КМС</v>
      </c>
      <c r="E78" s="190"/>
      <c r="F78" s="135" t="str">
        <f>VLOOKUP(A78,'База спортсменов'!A:H,7,FALSE)</f>
        <v>МГФСО Москва</v>
      </c>
      <c r="G78" s="62"/>
      <c r="H78" s="63" t="str">
        <f>VLOOKUP(A78,'База спортсменов'!A:H,6,FALSE)</f>
        <v>г. Москва</v>
      </c>
    </row>
    <row r="79" spans="1:8" s="63" customFormat="1" ht="21.6" customHeight="1" x14ac:dyDescent="0.2">
      <c r="A79" s="238">
        <v>74</v>
      </c>
      <c r="B79" s="191" t="str">
        <f>VLOOKUP(A79,'База спортсменов'!A:H,3,FALSE)</f>
        <v>ТОЛСТИКОВА Екатерина Александровна</v>
      </c>
      <c r="C79" s="188">
        <f>VLOOKUP(A79,'База спортсменов'!A:H,4,FALSE)</f>
        <v>38778</v>
      </c>
      <c r="D79" s="189" t="str">
        <f>VLOOKUP(A79,'База спортсменов'!A:H,5,FALSE)</f>
        <v>МС</v>
      </c>
      <c r="E79" s="190"/>
      <c r="F79" s="135" t="str">
        <f>VLOOKUP(A79,'База спортсменов'!A:H,7,FALSE)</f>
        <v>МГФСО Москва</v>
      </c>
      <c r="G79" s="62"/>
      <c r="H79" s="63" t="str">
        <f>VLOOKUP(A79,'База спортсменов'!A:H,6,FALSE)</f>
        <v>г. Москва</v>
      </c>
    </row>
    <row r="80" spans="1:8" s="63" customFormat="1" ht="21.6" customHeight="1" x14ac:dyDescent="0.2">
      <c r="A80" s="235">
        <v>78</v>
      </c>
      <c r="B80" s="191" t="str">
        <f>VLOOKUP(A80,'База спортсменов'!A:H,3,FALSE)</f>
        <v>МАЛЬКОВА Татьяна Васильевна</v>
      </c>
      <c r="C80" s="188">
        <f>VLOOKUP(A80,'База спортсменов'!A:H,4,FALSE)</f>
        <v>38712</v>
      </c>
      <c r="D80" s="189" t="str">
        <f>VLOOKUP(A80,'База спортсменов'!A:H,5,FALSE)</f>
        <v>МС</v>
      </c>
      <c r="E80" s="190"/>
      <c r="F80" s="135" t="str">
        <f>VLOOKUP(A80,'База спортсменов'!A:H,7,FALSE)</f>
        <v>МГФСО Москва</v>
      </c>
      <c r="G80" s="62"/>
      <c r="H80" s="63" t="str">
        <f>VLOOKUP(A80,'База спортсменов'!A:H,6,FALSE)</f>
        <v>г. Москва</v>
      </c>
    </row>
    <row r="81" spans="1:9" s="63" customFormat="1" ht="21.6" customHeight="1" x14ac:dyDescent="0.2">
      <c r="A81" s="235"/>
      <c r="B81" s="232" t="s">
        <v>192</v>
      </c>
      <c r="C81" s="188"/>
      <c r="D81" s="189"/>
      <c r="E81" s="190"/>
      <c r="F81" s="135"/>
      <c r="G81" s="62"/>
    </row>
    <row r="82" spans="1:9" s="63" customFormat="1" ht="21.6" customHeight="1" x14ac:dyDescent="0.2">
      <c r="A82" s="235"/>
      <c r="B82" s="191"/>
      <c r="C82" s="188"/>
      <c r="D82" s="189"/>
      <c r="E82" s="190"/>
      <c r="F82" s="135"/>
      <c r="G82" s="62"/>
    </row>
    <row r="83" spans="1:9" s="63" customFormat="1" ht="21.6" customHeight="1" x14ac:dyDescent="0.2">
      <c r="A83" s="235"/>
      <c r="B83" s="233" t="s">
        <v>181</v>
      </c>
      <c r="C83" s="188"/>
      <c r="D83" s="189"/>
      <c r="E83" s="190"/>
      <c r="F83" s="135"/>
      <c r="G83" s="62"/>
    </row>
    <row r="84" spans="1:9" s="63" customFormat="1" ht="21.6" customHeight="1" x14ac:dyDescent="0.2">
      <c r="A84" s="64">
        <v>82</v>
      </c>
      <c r="B84" s="191" t="str">
        <f>VLOOKUP(A84,'База спортсменов'!A:H,3,FALSE)</f>
        <v>АЛЕКСЕЕВА Ангелина Алексеевна</v>
      </c>
      <c r="C84" s="188">
        <f>VLOOKUP(A84,'База спортсменов'!A:H,4,FALSE)</f>
        <v>38805</v>
      </c>
      <c r="D84" s="189" t="str">
        <f>VLOOKUP(A84,'База спортсменов'!A:H,5,FALSE)</f>
        <v>КМС</v>
      </c>
      <c r="E84" s="190"/>
      <c r="F84" s="135" t="str">
        <f>VLOOKUP(A84,'База спортсменов'!A:H,7,FALSE)</f>
        <v>ГАУ ДО СО СШОР по велоспорту "Велогор"</v>
      </c>
      <c r="G84" s="62"/>
      <c r="H84" s="63" t="str">
        <f>VLOOKUP(A84,'База спортсменов'!A:H,6,FALSE)</f>
        <v>Свердловская область</v>
      </c>
    </row>
    <row r="85" spans="1:9" s="63" customFormat="1" ht="21.6" customHeight="1" x14ac:dyDescent="0.2">
      <c r="A85" s="64"/>
      <c r="B85" s="232" t="s">
        <v>193</v>
      </c>
      <c r="C85" s="188"/>
      <c r="D85" s="189"/>
      <c r="E85" s="190"/>
      <c r="F85" s="135"/>
      <c r="G85" s="62"/>
    </row>
    <row r="86" spans="1:9" s="63" customFormat="1" ht="21.6" customHeight="1" x14ac:dyDescent="0.2">
      <c r="A86" s="64"/>
      <c r="B86" s="232"/>
      <c r="C86" s="188"/>
      <c r="D86" s="189"/>
      <c r="E86" s="190"/>
      <c r="F86" s="135"/>
      <c r="G86" s="62"/>
    </row>
    <row r="87" spans="1:9" s="63" customFormat="1" ht="21.6" customHeight="1" x14ac:dyDescent="0.2">
      <c r="A87" s="64"/>
      <c r="B87" s="233" t="s">
        <v>185</v>
      </c>
      <c r="C87" s="188"/>
      <c r="D87" s="189"/>
      <c r="E87" s="190"/>
      <c r="F87" s="135"/>
      <c r="G87" s="62"/>
    </row>
    <row r="88" spans="1:9" s="63" customFormat="1" ht="21.6" customHeight="1" x14ac:dyDescent="0.2">
      <c r="A88" s="64">
        <v>94</v>
      </c>
      <c r="B88" s="191" t="str">
        <f>VLOOKUP(A88,'База спортсменов'!A:H,3,FALSE)</f>
        <v>КРАСУЛИНА Марина Михайловна</v>
      </c>
      <c r="C88" s="188">
        <f>VLOOKUP(A88,'База спортсменов'!A:H,4,FALSE)</f>
        <v>38923</v>
      </c>
      <c r="D88" s="189" t="str">
        <f>VLOOKUP(A88,'База спортсменов'!A:H,5,FALSE)</f>
        <v>1 СР</v>
      </c>
      <c r="E88" s="190"/>
      <c r="F88" s="135" t="str">
        <f>VLOOKUP(A88,'База спортсменов'!A:H,7,FALSE)</f>
        <v>ГБУ ДО МО "СШОР ПО ВЕЛОСПОРТУ"</v>
      </c>
      <c r="G88" s="62"/>
      <c r="H88" s="63" t="str">
        <f>VLOOKUP(A88,'База спортсменов'!A:H,6,FALSE)</f>
        <v>Московская область</v>
      </c>
    </row>
    <row r="89" spans="1:9" ht="21.6" customHeight="1" thickBot="1" x14ac:dyDescent="0.25">
      <c r="A89" s="239"/>
      <c r="B89" s="232" t="s">
        <v>191</v>
      </c>
      <c r="C89" s="188"/>
      <c r="D89" s="189"/>
      <c r="E89" s="190"/>
      <c r="F89" s="135"/>
      <c r="G89" s="62"/>
      <c r="H89" s="63"/>
      <c r="I89" s="63"/>
    </row>
    <row r="90" spans="1:9" ht="9" customHeight="1" thickTop="1" x14ac:dyDescent="0.2">
      <c r="A90" s="192"/>
      <c r="B90" s="65"/>
      <c r="C90" s="66"/>
      <c r="D90" s="67"/>
      <c r="E90" s="67"/>
      <c r="F90" s="68"/>
      <c r="G90" s="206"/>
    </row>
    <row r="91" spans="1:9" ht="15.75" x14ac:dyDescent="0.2">
      <c r="A91" s="261" t="s">
        <v>3</v>
      </c>
      <c r="B91" s="262"/>
      <c r="C91" s="262" t="s">
        <v>12</v>
      </c>
      <c r="D91" s="262"/>
      <c r="E91" s="262"/>
      <c r="F91" s="262"/>
      <c r="G91" s="207"/>
    </row>
    <row r="92" spans="1:9" x14ac:dyDescent="0.2">
      <c r="A92" s="257"/>
      <c r="B92" s="244"/>
      <c r="C92" s="244"/>
      <c r="D92" s="263"/>
      <c r="E92" s="263"/>
      <c r="F92" s="263"/>
      <c r="G92" s="208"/>
    </row>
    <row r="93" spans="1:9" x14ac:dyDescent="0.2">
      <c r="A93" s="193"/>
      <c r="B93" s="194"/>
      <c r="C93" s="195"/>
      <c r="D93" s="194"/>
      <c r="E93" s="194"/>
      <c r="F93" s="194"/>
      <c r="G93" s="208"/>
    </row>
    <row r="94" spans="1:9" x14ac:dyDescent="0.2">
      <c r="A94" s="193"/>
      <c r="B94" s="194"/>
      <c r="C94" s="195"/>
      <c r="D94" s="194"/>
      <c r="E94" s="194"/>
      <c r="F94" s="194"/>
      <c r="G94" s="208"/>
    </row>
    <row r="95" spans="1:9" x14ac:dyDescent="0.2">
      <c r="A95" s="193"/>
      <c r="B95" s="194"/>
      <c r="C95" s="195"/>
      <c r="D95" s="194"/>
      <c r="E95" s="194"/>
      <c r="F95" s="194"/>
      <c r="G95" s="208"/>
    </row>
    <row r="96" spans="1:9" x14ac:dyDescent="0.2">
      <c r="A96" s="193"/>
      <c r="B96" s="194"/>
      <c r="C96" s="195"/>
      <c r="D96" s="194"/>
      <c r="E96" s="194"/>
      <c r="F96" s="194"/>
      <c r="G96" s="208"/>
    </row>
    <row r="97" spans="1:7" x14ac:dyDescent="0.2">
      <c r="A97" s="257"/>
      <c r="B97" s="244"/>
      <c r="C97" s="244"/>
      <c r="D97" s="244"/>
      <c r="E97" s="244"/>
      <c r="F97" s="244"/>
      <c r="G97" s="208"/>
    </row>
    <row r="98" spans="1:7" x14ac:dyDescent="0.2">
      <c r="A98" s="257"/>
      <c r="B98" s="244"/>
      <c r="C98" s="244"/>
      <c r="D98" s="258"/>
      <c r="E98" s="258"/>
      <c r="F98" s="258"/>
      <c r="G98" s="208"/>
    </row>
    <row r="99" spans="1:7" ht="16.5" thickBot="1" x14ac:dyDescent="0.25">
      <c r="A99" s="259" t="str">
        <f>IF(E16&lt;&gt;0,E16,"")</f>
        <v/>
      </c>
      <c r="B99" s="260"/>
      <c r="C99" s="260" t="str">
        <f>IF(E17&lt;&gt;0,E17,"")</f>
        <v xml:space="preserve">ЕЛИФЕРОВ А. В.  (ВК, г. Воронежская область) </v>
      </c>
      <c r="D99" s="260"/>
      <c r="E99" s="260"/>
      <c r="F99" s="260"/>
      <c r="G99" s="209"/>
    </row>
    <row r="100" spans="1:7" ht="13.5" thickTop="1" x14ac:dyDescent="0.2">
      <c r="A100" s="196"/>
      <c r="B100" s="197"/>
      <c r="C100" s="198"/>
      <c r="D100" s="197"/>
      <c r="E100" s="197"/>
      <c r="F100" s="197"/>
      <c r="G100" s="210"/>
    </row>
    <row r="103" spans="1:7" x14ac:dyDescent="0.2">
      <c r="A103" s="46" t="s">
        <v>58</v>
      </c>
    </row>
    <row r="105" spans="1:7" x14ac:dyDescent="0.2">
      <c r="A105" s="46" t="s">
        <v>50</v>
      </c>
    </row>
    <row r="106" spans="1:7" x14ac:dyDescent="0.2">
      <c r="A106" s="46" t="s">
        <v>51</v>
      </c>
    </row>
    <row r="107" spans="1:7" x14ac:dyDescent="0.2">
      <c r="A107" s="46" t="s">
        <v>53</v>
      </c>
    </row>
    <row r="108" spans="1:7" x14ac:dyDescent="0.2">
      <c r="A108" s="46" t="s">
        <v>52</v>
      </c>
    </row>
    <row r="109" spans="1:7" x14ac:dyDescent="0.2">
      <c r="A109" s="46" t="s">
        <v>54</v>
      </c>
    </row>
    <row r="110" spans="1:7" x14ac:dyDescent="0.2">
      <c r="A110" s="46" t="s">
        <v>55</v>
      </c>
    </row>
    <row r="111" spans="1:7" x14ac:dyDescent="0.2">
      <c r="A111" s="46" t="s">
        <v>56</v>
      </c>
    </row>
    <row r="113" spans="1:1" x14ac:dyDescent="0.2">
      <c r="A113" s="46" t="s">
        <v>72</v>
      </c>
    </row>
  </sheetData>
  <sortState xmlns:xlrd2="http://schemas.microsoft.com/office/spreadsheetml/2017/richdata2" ref="A24:K88">
    <sortCondition ref="A24:A88"/>
  </sortState>
  <mergeCells count="30">
    <mergeCell ref="B56:D56"/>
    <mergeCell ref="B50:C50"/>
    <mergeCell ref="B45:D45"/>
    <mergeCell ref="B75:C75"/>
    <mergeCell ref="B70:C70"/>
    <mergeCell ref="B65:C65"/>
    <mergeCell ref="B61:F61"/>
    <mergeCell ref="B54:F54"/>
    <mergeCell ref="A98:C98"/>
    <mergeCell ref="D98:F98"/>
    <mergeCell ref="A99:B99"/>
    <mergeCell ref="C99:F99"/>
    <mergeCell ref="A91:B91"/>
    <mergeCell ref="C91:F91"/>
    <mergeCell ref="A92:C92"/>
    <mergeCell ref="D92:F92"/>
    <mergeCell ref="A97:C97"/>
    <mergeCell ref="D97:F97"/>
    <mergeCell ref="A12:G12"/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</mergeCells>
  <conditionalFormatting sqref="A64 A24 A26:A37 A71:A88 A66:A69 A55 A57:A59 A51:A53 A46:A49 A42:A44 A39:A40">
    <cfRule type="duplicateValues" dxfId="24" priority="17"/>
  </conditionalFormatting>
  <conditionalFormatting sqref="A25">
    <cfRule type="duplicateValues" dxfId="23" priority="15"/>
  </conditionalFormatting>
  <conditionalFormatting sqref="A25">
    <cfRule type="duplicateValues" dxfId="22" priority="16"/>
  </conditionalFormatting>
  <conditionalFormatting sqref="A25">
    <cfRule type="duplicateValues" dxfId="21" priority="14"/>
  </conditionalFormatting>
  <conditionalFormatting sqref="A70">
    <cfRule type="duplicateValues" dxfId="20" priority="13"/>
  </conditionalFormatting>
  <conditionalFormatting sqref="A65">
    <cfRule type="duplicateValues" dxfId="19" priority="12"/>
  </conditionalFormatting>
  <conditionalFormatting sqref="A61">
    <cfRule type="duplicateValues" dxfId="18" priority="11"/>
  </conditionalFormatting>
  <conditionalFormatting sqref="A54">
    <cfRule type="duplicateValues" dxfId="17" priority="10"/>
  </conditionalFormatting>
  <conditionalFormatting sqref="A56">
    <cfRule type="duplicateValues" dxfId="16" priority="9"/>
  </conditionalFormatting>
  <conditionalFormatting sqref="A50">
    <cfRule type="duplicateValues" dxfId="15" priority="8"/>
  </conditionalFormatting>
  <conditionalFormatting sqref="A45">
    <cfRule type="duplicateValues" dxfId="14" priority="7"/>
  </conditionalFormatting>
  <conditionalFormatting sqref="A41">
    <cfRule type="duplicateValues" dxfId="13" priority="5"/>
  </conditionalFormatting>
  <conditionalFormatting sqref="A41">
    <cfRule type="duplicateValues" dxfId="12" priority="6"/>
  </conditionalFormatting>
  <conditionalFormatting sqref="A41">
    <cfRule type="duplicateValues" dxfId="11" priority="4"/>
  </conditionalFormatting>
  <conditionalFormatting sqref="A38">
    <cfRule type="duplicateValues" dxfId="10" priority="2"/>
  </conditionalFormatting>
  <conditionalFormatting sqref="A38">
    <cfRule type="duplicateValues" dxfId="9" priority="3"/>
  </conditionalFormatting>
  <conditionalFormatting sqref="A38">
    <cfRule type="duplicateValues" dxfId="8" priority="1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61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B90"/>
  <sheetViews>
    <sheetView tabSelected="1" view="pageBreakPreview" topLeftCell="E1" zoomScaleSheetLayoutView="100" zoomScalePageLayoutView="50" workbookViewId="0">
      <selection activeCell="X46" sqref="X46"/>
    </sheetView>
  </sheetViews>
  <sheetFormatPr defaultColWidth="9.140625" defaultRowHeight="12.75" x14ac:dyDescent="0.2"/>
  <cols>
    <col min="1" max="1" width="7" style="77" customWidth="1"/>
    <col min="2" max="2" width="7" style="94" customWidth="1"/>
    <col min="3" max="3" width="13.7109375" style="94" customWidth="1"/>
    <col min="4" max="4" width="35.85546875" style="77" customWidth="1"/>
    <col min="5" max="5" width="11.7109375" style="110" customWidth="1"/>
    <col min="6" max="6" width="7.7109375" style="77" customWidth="1"/>
    <col min="7" max="7" width="29.140625" style="77" customWidth="1"/>
    <col min="8" max="8" width="14" style="113" customWidth="1"/>
    <col min="9" max="9" width="13.85546875" style="122" customWidth="1"/>
    <col min="10" max="10" width="11.7109375" style="95" customWidth="1"/>
    <col min="11" max="11" width="12.85546875" style="77" customWidth="1"/>
    <col min="12" max="12" width="19.5703125" style="77" customWidth="1"/>
    <col min="13" max="16384" width="9.140625" style="77"/>
  </cols>
  <sheetData>
    <row r="1" spans="1:28" ht="15.75" customHeight="1" x14ac:dyDescent="0.2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28" ht="15.75" customHeight="1" x14ac:dyDescent="0.2">
      <c r="A2" s="266" t="s">
        <v>81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28" ht="15.75" customHeight="1" x14ac:dyDescent="0.2">
      <c r="A3" s="266" t="s">
        <v>11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</row>
    <row r="4" spans="1:28" ht="15.75" customHeight="1" x14ac:dyDescent="0.2">
      <c r="A4" s="266" t="s">
        <v>75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x14ac:dyDescent="0.2">
      <c r="A5" s="298" t="s">
        <v>209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</row>
    <row r="6" spans="1:28" s="78" customFormat="1" ht="28.5" x14ac:dyDescent="0.2">
      <c r="A6" s="267" t="s">
        <v>92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79"/>
      <c r="N6" s="79"/>
      <c r="O6" s="79"/>
      <c r="P6" s="79"/>
      <c r="Q6" s="79"/>
      <c r="R6" s="79"/>
      <c r="S6" s="79"/>
      <c r="T6" s="79"/>
      <c r="U6" s="79"/>
    </row>
    <row r="7" spans="1:28" s="78" customFormat="1" ht="18" customHeight="1" x14ac:dyDescent="0.2">
      <c r="A7" s="265" t="s">
        <v>17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</row>
    <row r="8" spans="1:28" s="78" customFormat="1" ht="4.5" customHeight="1" thickBot="1" x14ac:dyDescent="0.25">
      <c r="A8" s="299" t="s">
        <v>209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</row>
    <row r="9" spans="1:28" ht="19.5" customHeight="1" thickTop="1" x14ac:dyDescent="0.2">
      <c r="A9" s="268" t="s">
        <v>22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70"/>
    </row>
    <row r="10" spans="1:28" s="138" customFormat="1" ht="18" customHeight="1" x14ac:dyDescent="0.2">
      <c r="A10" s="271" t="s">
        <v>82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3"/>
    </row>
    <row r="11" spans="1:28" ht="19.5" customHeight="1" x14ac:dyDescent="0.2">
      <c r="A11" s="274" t="s">
        <v>93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6"/>
    </row>
    <row r="12" spans="1:28" ht="5.25" customHeight="1" x14ac:dyDescent="0.2">
      <c r="A12" s="300" t="s">
        <v>209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2"/>
    </row>
    <row r="13" spans="1:28" ht="15.75" x14ac:dyDescent="0.2">
      <c r="A13" s="26" t="s">
        <v>211</v>
      </c>
      <c r="B13" s="12"/>
      <c r="C13" s="12"/>
      <c r="D13" s="132"/>
      <c r="E13" s="73"/>
      <c r="F13" s="1"/>
      <c r="G13" s="21" t="s">
        <v>23</v>
      </c>
      <c r="H13" s="139" t="s">
        <v>79</v>
      </c>
      <c r="I13" s="114"/>
      <c r="J13" s="27"/>
      <c r="K13" s="17" t="s">
        <v>28</v>
      </c>
      <c r="L13" s="18" t="s">
        <v>80</v>
      </c>
    </row>
    <row r="14" spans="1:28" ht="15.75" x14ac:dyDescent="0.2">
      <c r="A14" s="80" t="s">
        <v>212</v>
      </c>
      <c r="B14" s="7"/>
      <c r="C14" s="7"/>
      <c r="D14" s="74"/>
      <c r="E14" s="74"/>
      <c r="F14" s="2"/>
      <c r="G14" s="3" t="s">
        <v>210</v>
      </c>
      <c r="H14" s="226" t="s">
        <v>187</v>
      </c>
      <c r="I14" s="115"/>
      <c r="J14" s="28"/>
      <c r="K14" s="19" t="s">
        <v>83</v>
      </c>
      <c r="L14" s="154" t="s">
        <v>91</v>
      </c>
    </row>
    <row r="15" spans="1:28" ht="15" x14ac:dyDescent="0.2">
      <c r="A15" s="277" t="s">
        <v>10</v>
      </c>
      <c r="B15" s="278"/>
      <c r="C15" s="278"/>
      <c r="D15" s="278"/>
      <c r="E15" s="278"/>
      <c r="F15" s="278"/>
      <c r="G15" s="279"/>
      <c r="H15" s="137" t="s">
        <v>1</v>
      </c>
      <c r="I15" s="116"/>
      <c r="J15" s="29"/>
      <c r="K15" s="10"/>
      <c r="L15" s="11"/>
    </row>
    <row r="16" spans="1:28" ht="15" x14ac:dyDescent="0.2">
      <c r="A16" s="81" t="s">
        <v>18</v>
      </c>
      <c r="B16" s="82"/>
      <c r="C16" s="82"/>
      <c r="D16" s="83"/>
      <c r="E16" s="6" t="s">
        <v>209</v>
      </c>
      <c r="F16" s="83"/>
      <c r="G16" s="6"/>
      <c r="H16" s="111" t="s">
        <v>45</v>
      </c>
      <c r="I16" s="117"/>
      <c r="J16" s="30"/>
      <c r="K16" s="4"/>
      <c r="L16" s="136" t="s">
        <v>78</v>
      </c>
    </row>
    <row r="17" spans="1:12" ht="15" x14ac:dyDescent="0.2">
      <c r="A17" s="81" t="s">
        <v>19</v>
      </c>
      <c r="B17" s="82"/>
      <c r="C17" s="82"/>
      <c r="D17" s="6"/>
      <c r="E17" s="6" t="s">
        <v>88</v>
      </c>
      <c r="F17" s="83"/>
      <c r="G17" s="6"/>
      <c r="H17" s="111" t="s">
        <v>46</v>
      </c>
      <c r="I17" s="117"/>
      <c r="J17" s="30"/>
      <c r="K17" s="4"/>
      <c r="L17" s="169"/>
    </row>
    <row r="18" spans="1:12" ht="15" x14ac:dyDescent="0.2">
      <c r="A18" s="81" t="s">
        <v>20</v>
      </c>
      <c r="B18" s="82"/>
      <c r="C18" s="82"/>
      <c r="D18" s="6"/>
      <c r="E18" s="6" t="s">
        <v>89</v>
      </c>
      <c r="F18" s="83"/>
      <c r="G18" s="6"/>
      <c r="H18" s="111" t="s">
        <v>47</v>
      </c>
      <c r="I18" s="117"/>
      <c r="J18" s="30"/>
      <c r="K18" s="4"/>
      <c r="L18" s="169"/>
    </row>
    <row r="19" spans="1:12" ht="16.5" thickBot="1" x14ac:dyDescent="0.25">
      <c r="A19" s="81" t="s">
        <v>16</v>
      </c>
      <c r="B19" s="8"/>
      <c r="C19" s="8"/>
      <c r="D19" s="5"/>
      <c r="E19" s="6" t="s">
        <v>188</v>
      </c>
      <c r="F19" s="5"/>
      <c r="G19" s="84"/>
      <c r="H19" s="165" t="s">
        <v>44</v>
      </c>
      <c r="I19" s="166"/>
      <c r="J19" s="167"/>
      <c r="K19" s="168">
        <v>10.5</v>
      </c>
      <c r="L19" s="169" t="s">
        <v>159</v>
      </c>
    </row>
    <row r="20" spans="1:12" ht="5.25" customHeight="1" thickTop="1" thickBot="1" x14ac:dyDescent="0.25">
      <c r="A20" s="15"/>
      <c r="B20" s="141"/>
      <c r="C20" s="14"/>
      <c r="D20" s="13"/>
      <c r="E20" s="76"/>
      <c r="F20" s="13"/>
      <c r="G20" s="13"/>
      <c r="H20" s="112"/>
      <c r="I20" s="118"/>
      <c r="J20" s="31"/>
      <c r="K20" s="13"/>
      <c r="L20" s="16"/>
    </row>
    <row r="21" spans="1:12" s="85" customFormat="1" ht="21" customHeight="1" thickTop="1" x14ac:dyDescent="0.2">
      <c r="A21" s="280" t="s">
        <v>7</v>
      </c>
      <c r="B21" s="280" t="s">
        <v>13</v>
      </c>
      <c r="C21" s="280" t="s">
        <v>43</v>
      </c>
      <c r="D21" s="280" t="s">
        <v>2</v>
      </c>
      <c r="E21" s="283" t="s">
        <v>42</v>
      </c>
      <c r="F21" s="280" t="s">
        <v>9</v>
      </c>
      <c r="G21" s="287" t="s">
        <v>14</v>
      </c>
      <c r="H21" s="289" t="s">
        <v>8</v>
      </c>
      <c r="I21" s="289" t="s">
        <v>27</v>
      </c>
      <c r="J21" s="292" t="s">
        <v>24</v>
      </c>
      <c r="K21" s="294" t="s">
        <v>26</v>
      </c>
      <c r="L21" s="309" t="s">
        <v>15</v>
      </c>
    </row>
    <row r="22" spans="1:12" s="85" customFormat="1" ht="13.5" customHeight="1" x14ac:dyDescent="0.2">
      <c r="A22" s="281"/>
      <c r="B22" s="282"/>
      <c r="C22" s="281"/>
      <c r="D22" s="281"/>
      <c r="E22" s="284"/>
      <c r="F22" s="281"/>
      <c r="G22" s="288"/>
      <c r="H22" s="290"/>
      <c r="I22" s="291"/>
      <c r="J22" s="293"/>
      <c r="K22" s="295"/>
      <c r="L22" s="310"/>
    </row>
    <row r="23" spans="1:12" s="86" customFormat="1" ht="32.25" customHeight="1" x14ac:dyDescent="0.2">
      <c r="A23" s="142">
        <v>1</v>
      </c>
      <c r="B23" s="228">
        <v>31</v>
      </c>
      <c r="C23" s="144" t="s">
        <v>138</v>
      </c>
      <c r="D23" s="145" t="s">
        <v>154</v>
      </c>
      <c r="E23" s="146">
        <v>38050</v>
      </c>
      <c r="F23" s="147" t="s">
        <v>25</v>
      </c>
      <c r="G23" s="148" t="s">
        <v>207</v>
      </c>
      <c r="H23" s="149">
        <v>1.1506018518518518E-2</v>
      </c>
      <c r="I23" s="150" t="s">
        <v>209</v>
      </c>
      <c r="J23" s="151">
        <v>38.028169014084504</v>
      </c>
      <c r="K23" s="152"/>
      <c r="L23" s="20"/>
    </row>
    <row r="24" spans="1:12" s="86" customFormat="1" ht="26.25" customHeight="1" x14ac:dyDescent="0.2">
      <c r="A24" s="142">
        <v>2</v>
      </c>
      <c r="B24" s="229">
        <v>25</v>
      </c>
      <c r="C24" s="144" t="s">
        <v>133</v>
      </c>
      <c r="D24" s="145" t="s">
        <v>150</v>
      </c>
      <c r="E24" s="146">
        <v>38568</v>
      </c>
      <c r="F24" s="147" t="s">
        <v>25</v>
      </c>
      <c r="G24" s="148" t="s">
        <v>207</v>
      </c>
      <c r="H24" s="149">
        <v>1.1615393518518514E-2</v>
      </c>
      <c r="I24" s="153">
        <v>1.0937499999999663E-4</v>
      </c>
      <c r="J24" s="151">
        <v>37.649402390438247</v>
      </c>
      <c r="K24" s="152"/>
      <c r="L24" s="20"/>
    </row>
    <row r="25" spans="1:12" s="86" customFormat="1" ht="26.25" customHeight="1" x14ac:dyDescent="0.2">
      <c r="A25" s="142">
        <v>3</v>
      </c>
      <c r="B25" s="229">
        <v>23</v>
      </c>
      <c r="C25" s="144" t="s">
        <v>130</v>
      </c>
      <c r="D25" s="145" t="s">
        <v>148</v>
      </c>
      <c r="E25" s="146">
        <v>35854</v>
      </c>
      <c r="F25" s="147" t="s">
        <v>25</v>
      </c>
      <c r="G25" s="148" t="s">
        <v>207</v>
      </c>
      <c r="H25" s="149">
        <v>1.1699074074074074E-2</v>
      </c>
      <c r="I25" s="153">
        <v>1.9305555555555569E-4</v>
      </c>
      <c r="J25" s="151">
        <v>37.388724035608305</v>
      </c>
      <c r="K25" s="152"/>
      <c r="L25" s="20"/>
    </row>
    <row r="26" spans="1:12" s="86" customFormat="1" ht="26.25" customHeight="1" x14ac:dyDescent="0.2">
      <c r="A26" s="142">
        <v>4</v>
      </c>
      <c r="B26" s="228">
        <v>32</v>
      </c>
      <c r="C26" s="144" t="s">
        <v>141</v>
      </c>
      <c r="D26" s="145" t="s">
        <v>155</v>
      </c>
      <c r="E26" s="146">
        <v>38836</v>
      </c>
      <c r="F26" s="147" t="s">
        <v>25</v>
      </c>
      <c r="G26" s="148" t="s">
        <v>207</v>
      </c>
      <c r="H26" s="149">
        <v>1.1785416666666666E-2</v>
      </c>
      <c r="I26" s="153">
        <v>2.7939814814814841E-4</v>
      </c>
      <c r="J26" s="151">
        <v>37.131630648330059</v>
      </c>
      <c r="K26" s="152"/>
      <c r="L26" s="20"/>
    </row>
    <row r="27" spans="1:12" s="86" customFormat="1" ht="26.25" customHeight="1" x14ac:dyDescent="0.2">
      <c r="A27" s="142">
        <v>5</v>
      </c>
      <c r="B27" s="229">
        <v>27</v>
      </c>
      <c r="C27" s="144" t="s">
        <v>135</v>
      </c>
      <c r="D27" s="145" t="s">
        <v>152</v>
      </c>
      <c r="E27" s="146">
        <v>38855</v>
      </c>
      <c r="F27" s="147" t="s">
        <v>25</v>
      </c>
      <c r="G27" s="148" t="s">
        <v>207</v>
      </c>
      <c r="H27" s="149">
        <v>1.1824884259259261E-2</v>
      </c>
      <c r="I27" s="153">
        <v>3.1886574074074282E-4</v>
      </c>
      <c r="J27" s="151">
        <v>36.986301369863014</v>
      </c>
      <c r="K27" s="152"/>
      <c r="L27" s="20"/>
    </row>
    <row r="28" spans="1:12" s="86" customFormat="1" ht="26.25" customHeight="1" x14ac:dyDescent="0.2">
      <c r="A28" s="142">
        <v>6</v>
      </c>
      <c r="B28" s="228">
        <v>78</v>
      </c>
      <c r="C28" s="144" t="s">
        <v>110</v>
      </c>
      <c r="D28" s="145" t="s">
        <v>120</v>
      </c>
      <c r="E28" s="146">
        <v>38712</v>
      </c>
      <c r="F28" s="147" t="s">
        <v>25</v>
      </c>
      <c r="G28" s="148" t="s">
        <v>208</v>
      </c>
      <c r="H28" s="149">
        <v>1.1829861111111109E-2</v>
      </c>
      <c r="I28" s="153">
        <v>3.2384259259259085E-4</v>
      </c>
      <c r="J28" s="151">
        <v>36.986301369863014</v>
      </c>
      <c r="K28" s="152"/>
      <c r="L28" s="20"/>
    </row>
    <row r="29" spans="1:12" s="86" customFormat="1" ht="26.25" customHeight="1" x14ac:dyDescent="0.2">
      <c r="A29" s="142">
        <v>7</v>
      </c>
      <c r="B29" s="228">
        <v>74</v>
      </c>
      <c r="C29" s="144" t="s">
        <v>179</v>
      </c>
      <c r="D29" s="145" t="s">
        <v>190</v>
      </c>
      <c r="E29" s="146">
        <v>38778</v>
      </c>
      <c r="F29" s="147" t="s">
        <v>25</v>
      </c>
      <c r="G29" s="148" t="s">
        <v>208</v>
      </c>
      <c r="H29" s="149">
        <v>1.1993402777777776E-2</v>
      </c>
      <c r="I29" s="153">
        <v>4.8738425925925859E-4</v>
      </c>
      <c r="J29" s="151">
        <v>36.486486486486484</v>
      </c>
      <c r="K29" s="152"/>
      <c r="L29" s="20"/>
    </row>
    <row r="30" spans="1:12" s="86" customFormat="1" ht="26.25" customHeight="1" x14ac:dyDescent="0.2">
      <c r="A30" s="142">
        <v>8</v>
      </c>
      <c r="B30" s="229">
        <v>68</v>
      </c>
      <c r="C30" s="144" t="s">
        <v>95</v>
      </c>
      <c r="D30" s="145" t="s">
        <v>97</v>
      </c>
      <c r="E30" s="146">
        <v>37721</v>
      </c>
      <c r="F30" s="147" t="s">
        <v>25</v>
      </c>
      <c r="G30" s="148" t="s">
        <v>99</v>
      </c>
      <c r="H30" s="149">
        <v>1.2021990740740739E-2</v>
      </c>
      <c r="I30" s="153">
        <v>5.1597222222222149E-4</v>
      </c>
      <c r="J30" s="151">
        <v>36.381135707410969</v>
      </c>
      <c r="K30" s="152"/>
      <c r="L30" s="20"/>
    </row>
    <row r="31" spans="1:12" s="86" customFormat="1" ht="26.25" customHeight="1" x14ac:dyDescent="0.2">
      <c r="A31" s="142">
        <v>9</v>
      </c>
      <c r="B31" s="152">
        <v>59</v>
      </c>
      <c r="C31" s="144" t="s">
        <v>163</v>
      </c>
      <c r="D31" s="145" t="s">
        <v>165</v>
      </c>
      <c r="E31" s="146">
        <v>37537</v>
      </c>
      <c r="F31" s="147" t="s">
        <v>25</v>
      </c>
      <c r="G31" s="148" t="s">
        <v>114</v>
      </c>
      <c r="H31" s="149">
        <v>1.2081712962962959E-2</v>
      </c>
      <c r="I31" s="153">
        <v>5.7569444444444118E-4</v>
      </c>
      <c r="J31" s="151">
        <v>36.206896551724135</v>
      </c>
      <c r="K31" s="152"/>
      <c r="L31" s="20"/>
    </row>
    <row r="32" spans="1:12" s="86" customFormat="1" ht="26.25" customHeight="1" x14ac:dyDescent="0.2">
      <c r="A32" s="142">
        <v>10</v>
      </c>
      <c r="B32" s="229">
        <v>56</v>
      </c>
      <c r="C32" s="144" t="s">
        <v>113</v>
      </c>
      <c r="D32" s="145" t="s">
        <v>122</v>
      </c>
      <c r="E32" s="146">
        <v>38473</v>
      </c>
      <c r="F32" s="147" t="s">
        <v>25</v>
      </c>
      <c r="G32" s="148" t="s">
        <v>114</v>
      </c>
      <c r="H32" s="149">
        <v>1.212430555555556E-2</v>
      </c>
      <c r="I32" s="153">
        <v>6.1828703703704219E-4</v>
      </c>
      <c r="J32" s="151">
        <v>36.068702290076338</v>
      </c>
      <c r="K32" s="152"/>
      <c r="L32" s="20"/>
    </row>
    <row r="33" spans="1:12" s="86" customFormat="1" ht="26.25" customHeight="1" x14ac:dyDescent="0.2">
      <c r="A33" s="142">
        <v>11</v>
      </c>
      <c r="B33" s="229">
        <v>24</v>
      </c>
      <c r="C33" s="144" t="s">
        <v>131</v>
      </c>
      <c r="D33" s="145" t="s">
        <v>149</v>
      </c>
      <c r="E33" s="146">
        <v>37700</v>
      </c>
      <c r="F33" s="147" t="s">
        <v>25</v>
      </c>
      <c r="G33" s="148" t="s">
        <v>207</v>
      </c>
      <c r="H33" s="149">
        <v>1.2162037037037034E-2</v>
      </c>
      <c r="I33" s="153">
        <v>6.5601851851851585E-4</v>
      </c>
      <c r="J33" s="151">
        <v>35.965746907706944</v>
      </c>
      <c r="K33" s="152"/>
      <c r="L33" s="20"/>
    </row>
    <row r="34" spans="1:12" s="86" customFormat="1" ht="26.25" customHeight="1" x14ac:dyDescent="0.2">
      <c r="A34" s="142">
        <v>12</v>
      </c>
      <c r="B34" s="229">
        <v>69</v>
      </c>
      <c r="C34" s="144" t="s">
        <v>96</v>
      </c>
      <c r="D34" s="145" t="s">
        <v>98</v>
      </c>
      <c r="E34" s="146">
        <v>37721</v>
      </c>
      <c r="F34" s="147" t="s">
        <v>25</v>
      </c>
      <c r="G34" s="148" t="s">
        <v>99</v>
      </c>
      <c r="H34" s="149">
        <v>1.2210648148148148E-2</v>
      </c>
      <c r="I34" s="153">
        <v>7.046296296296297E-4</v>
      </c>
      <c r="J34" s="151">
        <v>35.829383886255926</v>
      </c>
      <c r="K34" s="152"/>
      <c r="L34" s="20"/>
    </row>
    <row r="35" spans="1:12" s="86" customFormat="1" ht="26.25" customHeight="1" x14ac:dyDescent="0.2">
      <c r="A35" s="142">
        <v>13</v>
      </c>
      <c r="B35" s="228">
        <v>73</v>
      </c>
      <c r="C35" s="144" t="s">
        <v>112</v>
      </c>
      <c r="D35" s="145" t="s">
        <v>121</v>
      </c>
      <c r="E35" s="146">
        <v>38946</v>
      </c>
      <c r="F35" s="147" t="s">
        <v>39</v>
      </c>
      <c r="G35" s="148" t="s">
        <v>208</v>
      </c>
      <c r="H35" s="149">
        <v>1.2271180555555558E-2</v>
      </c>
      <c r="I35" s="153">
        <v>7.6516203703703989E-4</v>
      </c>
      <c r="J35" s="151">
        <v>35.660377358490564</v>
      </c>
      <c r="K35" s="152"/>
      <c r="L35" s="20"/>
    </row>
    <row r="36" spans="1:12" s="86" customFormat="1" ht="26.25" customHeight="1" x14ac:dyDescent="0.2">
      <c r="A36" s="142">
        <v>14</v>
      </c>
      <c r="B36" s="230">
        <v>34</v>
      </c>
      <c r="C36" s="144" t="s">
        <v>143</v>
      </c>
      <c r="D36" s="145" t="s">
        <v>157</v>
      </c>
      <c r="E36" s="146">
        <v>38624</v>
      </c>
      <c r="F36" s="147" t="s">
        <v>25</v>
      </c>
      <c r="G36" s="148" t="s">
        <v>207</v>
      </c>
      <c r="H36" s="149">
        <v>1.2347222222222221E-2</v>
      </c>
      <c r="I36" s="153">
        <v>8.4120370370370338E-4</v>
      </c>
      <c r="J36" s="151">
        <v>35.426429240862234</v>
      </c>
      <c r="K36" s="152"/>
      <c r="L36" s="20"/>
    </row>
    <row r="37" spans="1:12" s="86" customFormat="1" ht="26.25" customHeight="1" x14ac:dyDescent="0.2">
      <c r="A37" s="142">
        <v>15</v>
      </c>
      <c r="B37" s="229">
        <v>29</v>
      </c>
      <c r="C37" s="144" t="s">
        <v>136</v>
      </c>
      <c r="D37" s="145" t="s">
        <v>153</v>
      </c>
      <c r="E37" s="146">
        <v>39067</v>
      </c>
      <c r="F37" s="147" t="s">
        <v>39</v>
      </c>
      <c r="G37" s="148" t="s">
        <v>207</v>
      </c>
      <c r="H37" s="149">
        <v>1.239849537037037E-2</v>
      </c>
      <c r="I37" s="153">
        <v>8.9247685185185263E-4</v>
      </c>
      <c r="J37" s="151">
        <v>35.294117647058826</v>
      </c>
      <c r="K37" s="152"/>
      <c r="L37" s="20"/>
    </row>
    <row r="38" spans="1:12" s="86" customFormat="1" ht="26.25" customHeight="1" x14ac:dyDescent="0.2">
      <c r="A38" s="142">
        <v>16</v>
      </c>
      <c r="B38" s="228">
        <v>40</v>
      </c>
      <c r="C38" s="144" t="s">
        <v>128</v>
      </c>
      <c r="D38" s="145" t="s">
        <v>126</v>
      </c>
      <c r="E38" s="146">
        <v>38154</v>
      </c>
      <c r="F38" s="147" t="s">
        <v>25</v>
      </c>
      <c r="G38" s="148" t="s">
        <v>207</v>
      </c>
      <c r="H38" s="149">
        <v>1.2528703703703707E-2</v>
      </c>
      <c r="I38" s="153">
        <v>1.022685185185189E-3</v>
      </c>
      <c r="J38" s="151">
        <v>34.935304990757857</v>
      </c>
      <c r="K38" s="152"/>
      <c r="L38" s="20"/>
    </row>
    <row r="39" spans="1:12" s="86" customFormat="1" ht="26.25" customHeight="1" x14ac:dyDescent="0.2">
      <c r="A39" s="142">
        <v>17</v>
      </c>
      <c r="B39" s="228">
        <v>70</v>
      </c>
      <c r="C39" s="144" t="s">
        <v>104</v>
      </c>
      <c r="D39" s="145" t="s">
        <v>117</v>
      </c>
      <c r="E39" s="146" t="s">
        <v>102</v>
      </c>
      <c r="F39" s="147" t="s">
        <v>39</v>
      </c>
      <c r="G39" s="148" t="s">
        <v>105</v>
      </c>
      <c r="H39" s="149">
        <v>1.2581249999999995E-2</v>
      </c>
      <c r="I39" s="153">
        <v>1.0752314814814774E-3</v>
      </c>
      <c r="J39" s="151">
        <v>34.774609015639378</v>
      </c>
      <c r="K39" s="152"/>
      <c r="L39" s="20"/>
    </row>
    <row r="40" spans="1:12" s="86" customFormat="1" ht="26.25" customHeight="1" x14ac:dyDescent="0.2">
      <c r="A40" s="142">
        <v>18</v>
      </c>
      <c r="B40" s="229">
        <v>26</v>
      </c>
      <c r="C40" s="144" t="s">
        <v>134</v>
      </c>
      <c r="D40" s="145" t="s">
        <v>151</v>
      </c>
      <c r="E40" s="146">
        <v>38652</v>
      </c>
      <c r="F40" s="147" t="s">
        <v>25</v>
      </c>
      <c r="G40" s="148" t="s">
        <v>207</v>
      </c>
      <c r="H40" s="149">
        <v>1.2862962962962961E-2</v>
      </c>
      <c r="I40" s="153">
        <v>1.3569444444444436E-3</v>
      </c>
      <c r="J40" s="151">
        <v>34.023402340234021</v>
      </c>
      <c r="K40" s="152"/>
      <c r="L40" s="20"/>
    </row>
    <row r="41" spans="1:12" s="86" customFormat="1" ht="26.25" customHeight="1" x14ac:dyDescent="0.2">
      <c r="A41" s="142">
        <v>19</v>
      </c>
      <c r="B41" s="228">
        <v>39</v>
      </c>
      <c r="C41" s="144" t="s">
        <v>127</v>
      </c>
      <c r="D41" s="145" t="s">
        <v>125</v>
      </c>
      <c r="E41" s="146">
        <v>36766</v>
      </c>
      <c r="F41" s="147" t="s">
        <v>39</v>
      </c>
      <c r="G41" s="148" t="s">
        <v>207</v>
      </c>
      <c r="H41" s="149">
        <v>1.2892939814814817E-2</v>
      </c>
      <c r="I41" s="153">
        <v>1.3869212962962993E-3</v>
      </c>
      <c r="J41" s="151">
        <v>33.931777378815077</v>
      </c>
      <c r="K41" s="152"/>
      <c r="L41" s="20"/>
    </row>
    <row r="42" spans="1:12" s="86" customFormat="1" ht="26.25" customHeight="1" x14ac:dyDescent="0.2">
      <c r="A42" s="142">
        <v>20</v>
      </c>
      <c r="B42" s="152">
        <v>71</v>
      </c>
      <c r="C42" s="144" t="s">
        <v>103</v>
      </c>
      <c r="D42" s="145" t="s">
        <v>118</v>
      </c>
      <c r="E42" s="146">
        <v>38812</v>
      </c>
      <c r="F42" s="147" t="s">
        <v>61</v>
      </c>
      <c r="G42" s="148" t="s">
        <v>105</v>
      </c>
      <c r="H42" s="149">
        <v>1.3081365740740739E-2</v>
      </c>
      <c r="I42" s="153">
        <v>1.575347222222221E-3</v>
      </c>
      <c r="J42" s="151">
        <v>33.451327433628322</v>
      </c>
      <c r="K42" s="152"/>
      <c r="L42" s="20"/>
    </row>
    <row r="43" spans="1:12" s="86" customFormat="1" ht="26.25" customHeight="1" x14ac:dyDescent="0.2">
      <c r="A43" s="142">
        <v>21</v>
      </c>
      <c r="B43" s="152">
        <v>62</v>
      </c>
      <c r="C43" s="144" t="s">
        <v>107</v>
      </c>
      <c r="D43" s="145" t="s">
        <v>119</v>
      </c>
      <c r="E43" s="146">
        <v>38296</v>
      </c>
      <c r="F43" s="147" t="s">
        <v>25</v>
      </c>
      <c r="G43" s="148" t="s">
        <v>109</v>
      </c>
      <c r="H43" s="149">
        <v>1.314502314814815E-2</v>
      </c>
      <c r="I43" s="153">
        <v>1.6390046296296326E-3</v>
      </c>
      <c r="J43" s="151">
        <v>33.274647887323944</v>
      </c>
      <c r="K43" s="152"/>
      <c r="L43" s="20"/>
    </row>
    <row r="44" spans="1:12" s="86" customFormat="1" ht="26.25" customHeight="1" x14ac:dyDescent="0.2">
      <c r="A44" s="142">
        <v>22</v>
      </c>
      <c r="B44" s="152">
        <v>45</v>
      </c>
      <c r="C44" s="144" t="s">
        <v>166</v>
      </c>
      <c r="D44" s="145" t="s">
        <v>171</v>
      </c>
      <c r="E44" s="146">
        <v>38985</v>
      </c>
      <c r="F44" s="147" t="s">
        <v>39</v>
      </c>
      <c r="G44" s="148" t="s">
        <v>167</v>
      </c>
      <c r="H44" s="149">
        <v>1.3160532407407406E-2</v>
      </c>
      <c r="I44" s="153">
        <v>1.6545138888888877E-3</v>
      </c>
      <c r="J44" s="151">
        <v>33.245382585751976</v>
      </c>
      <c r="K44" s="152"/>
      <c r="L44" s="20"/>
    </row>
    <row r="45" spans="1:12" s="86" customFormat="1" ht="26.25" customHeight="1" x14ac:dyDescent="0.2">
      <c r="A45" s="142">
        <v>23</v>
      </c>
      <c r="B45" s="229">
        <v>60</v>
      </c>
      <c r="C45" s="144" t="s">
        <v>115</v>
      </c>
      <c r="D45" s="145" t="s">
        <v>123</v>
      </c>
      <c r="E45" s="146">
        <v>38497</v>
      </c>
      <c r="F45" s="147" t="s">
        <v>39</v>
      </c>
      <c r="G45" s="148" t="s">
        <v>86</v>
      </c>
      <c r="H45" s="149">
        <v>1.3207523148148149E-2</v>
      </c>
      <c r="I45" s="153">
        <v>1.7015046296296309E-3</v>
      </c>
      <c r="J45" s="151">
        <v>33.128834355828218</v>
      </c>
      <c r="K45" s="152"/>
      <c r="L45" s="20"/>
    </row>
    <row r="46" spans="1:12" s="86" customFormat="1" ht="26.25" customHeight="1" x14ac:dyDescent="0.2">
      <c r="A46" s="142">
        <v>24</v>
      </c>
      <c r="B46" s="152">
        <v>41</v>
      </c>
      <c r="C46" s="144" t="s">
        <v>176</v>
      </c>
      <c r="D46" s="145" t="s">
        <v>175</v>
      </c>
      <c r="E46" s="146">
        <v>38544</v>
      </c>
      <c r="F46" s="147" t="s">
        <v>39</v>
      </c>
      <c r="G46" s="148" t="s">
        <v>177</v>
      </c>
      <c r="H46" s="149">
        <v>1.3259259259259257E-2</v>
      </c>
      <c r="I46" s="153">
        <v>1.7532407407407392E-3</v>
      </c>
      <c r="J46" s="151">
        <v>32.984293193717278</v>
      </c>
      <c r="K46" s="152"/>
      <c r="L46" s="20"/>
    </row>
    <row r="47" spans="1:12" s="86" customFormat="1" ht="26.25" customHeight="1" x14ac:dyDescent="0.2">
      <c r="A47" s="142">
        <v>25</v>
      </c>
      <c r="B47" s="228">
        <v>33</v>
      </c>
      <c r="C47" s="144" t="s">
        <v>142</v>
      </c>
      <c r="D47" s="145" t="s">
        <v>156</v>
      </c>
      <c r="E47" s="146">
        <v>38870</v>
      </c>
      <c r="F47" s="147" t="s">
        <v>39</v>
      </c>
      <c r="G47" s="148" t="s">
        <v>207</v>
      </c>
      <c r="H47" s="149">
        <v>1.3347222222222222E-2</v>
      </c>
      <c r="I47" s="153">
        <v>1.8412037037037043E-3</v>
      </c>
      <c r="J47" s="151">
        <v>32.784041630529053</v>
      </c>
      <c r="K47" s="152"/>
      <c r="L47" s="20"/>
    </row>
    <row r="48" spans="1:12" s="86" customFormat="1" ht="26.25" customHeight="1" x14ac:dyDescent="0.2">
      <c r="A48" s="142">
        <v>26</v>
      </c>
      <c r="B48" s="228">
        <v>4</v>
      </c>
      <c r="C48" s="144" t="s">
        <v>144</v>
      </c>
      <c r="D48" s="145" t="s">
        <v>158</v>
      </c>
      <c r="E48" s="146">
        <v>38833</v>
      </c>
      <c r="F48" s="147" t="s">
        <v>39</v>
      </c>
      <c r="G48" s="148" t="s">
        <v>77</v>
      </c>
      <c r="H48" s="149">
        <v>1.3508796296296298E-2</v>
      </c>
      <c r="I48" s="153">
        <v>2.0027777777777804E-3</v>
      </c>
      <c r="J48" s="151">
        <v>32.390745501285345</v>
      </c>
      <c r="K48" s="152"/>
      <c r="L48" s="20"/>
    </row>
    <row r="49" spans="1:12" s="86" customFormat="1" ht="26.25" customHeight="1" x14ac:dyDescent="0.2">
      <c r="A49" s="142">
        <v>27</v>
      </c>
      <c r="B49" s="231">
        <v>61</v>
      </c>
      <c r="C49" s="144" t="s">
        <v>116</v>
      </c>
      <c r="D49" s="145" t="s">
        <v>124</v>
      </c>
      <c r="E49" s="146">
        <v>33118</v>
      </c>
      <c r="F49" s="147" t="s">
        <v>61</v>
      </c>
      <c r="G49" s="148" t="s">
        <v>86</v>
      </c>
      <c r="H49" s="149">
        <v>1.3593518518518515E-2</v>
      </c>
      <c r="I49" s="153">
        <v>2.0874999999999973E-3</v>
      </c>
      <c r="J49" s="151">
        <v>32.197614991482112</v>
      </c>
      <c r="K49" s="152"/>
      <c r="L49" s="20"/>
    </row>
    <row r="50" spans="1:12" s="86" customFormat="1" ht="26.25" customHeight="1" x14ac:dyDescent="0.2">
      <c r="A50" s="142">
        <v>28</v>
      </c>
      <c r="B50" s="152">
        <v>94</v>
      </c>
      <c r="C50" s="144" t="s">
        <v>184</v>
      </c>
      <c r="D50" s="145" t="s">
        <v>206</v>
      </c>
      <c r="E50" s="146">
        <v>38923</v>
      </c>
      <c r="F50" s="147" t="s">
        <v>61</v>
      </c>
      <c r="G50" s="148" t="s">
        <v>185</v>
      </c>
      <c r="H50" s="149">
        <v>1.3848842592592597E-2</v>
      </c>
      <c r="I50" s="153">
        <v>2.3428240740740788E-3</v>
      </c>
      <c r="J50" s="151">
        <v>31.578947368421051</v>
      </c>
      <c r="K50" s="152"/>
      <c r="L50" s="20"/>
    </row>
    <row r="51" spans="1:12" s="86" customFormat="1" ht="26.25" customHeight="1" x14ac:dyDescent="0.2">
      <c r="A51" s="142">
        <v>29</v>
      </c>
      <c r="B51" s="152">
        <v>46</v>
      </c>
      <c r="C51" s="144" t="s">
        <v>170</v>
      </c>
      <c r="D51" s="145" t="s">
        <v>172</v>
      </c>
      <c r="E51" s="146">
        <v>38762</v>
      </c>
      <c r="F51" s="147" t="s">
        <v>39</v>
      </c>
      <c r="G51" s="148" t="s">
        <v>167</v>
      </c>
      <c r="H51" s="149">
        <v>1.4169328703703701E-2</v>
      </c>
      <c r="I51" s="153">
        <v>2.6633101851851835E-3</v>
      </c>
      <c r="J51" s="151">
        <v>30.882352941176471</v>
      </c>
      <c r="K51" s="152"/>
      <c r="L51" s="20"/>
    </row>
    <row r="52" spans="1:12" s="86" customFormat="1" ht="26.25" customHeight="1" x14ac:dyDescent="0.2">
      <c r="A52" s="142">
        <v>30</v>
      </c>
      <c r="B52" s="152">
        <v>82</v>
      </c>
      <c r="C52" s="144" t="s">
        <v>180</v>
      </c>
      <c r="D52" s="145" t="s">
        <v>183</v>
      </c>
      <c r="E52" s="146">
        <v>38805</v>
      </c>
      <c r="F52" s="147" t="s">
        <v>39</v>
      </c>
      <c r="G52" s="148" t="s">
        <v>181</v>
      </c>
      <c r="H52" s="149">
        <v>1.462222222222222E-2</v>
      </c>
      <c r="I52" s="153">
        <v>3.1162037037037026E-3</v>
      </c>
      <c r="J52" s="151">
        <v>29.928741092636578</v>
      </c>
      <c r="K52" s="152"/>
      <c r="L52" s="20"/>
    </row>
    <row r="53" spans="1:12" ht="9" customHeight="1" thickBot="1" x14ac:dyDescent="0.25">
      <c r="A53" s="123"/>
      <c r="B53" s="124"/>
      <c r="C53" s="124"/>
      <c r="D53" s="125"/>
      <c r="E53" s="126"/>
      <c r="F53" s="127"/>
      <c r="G53" s="128"/>
      <c r="H53" s="129"/>
      <c r="I53" s="130"/>
      <c r="J53" s="87"/>
      <c r="K53" s="131"/>
      <c r="L53" s="131"/>
    </row>
    <row r="54" spans="1:12" ht="15.75" thickTop="1" x14ac:dyDescent="0.2">
      <c r="A54" s="311" t="s">
        <v>5</v>
      </c>
      <c r="B54" s="312"/>
      <c r="C54" s="312"/>
      <c r="D54" s="312"/>
      <c r="E54" s="312"/>
      <c r="F54" s="312"/>
      <c r="G54" s="312" t="s">
        <v>6</v>
      </c>
      <c r="H54" s="312"/>
      <c r="I54" s="312"/>
      <c r="J54" s="312"/>
      <c r="K54" s="312"/>
      <c r="L54" s="313"/>
    </row>
    <row r="55" spans="1:12" x14ac:dyDescent="0.2">
      <c r="A55" s="22" t="s">
        <v>29</v>
      </c>
      <c r="B55" s="5"/>
      <c r="C55" s="88" t="s">
        <v>173</v>
      </c>
      <c r="D55" s="5"/>
      <c r="E55" s="106"/>
      <c r="F55" s="89"/>
      <c r="G55" s="90" t="s">
        <v>40</v>
      </c>
      <c r="H55" s="227">
        <v>12</v>
      </c>
      <c r="I55" s="119"/>
      <c r="J55" s="34"/>
      <c r="K55" s="32" t="s">
        <v>38</v>
      </c>
      <c r="L55" s="91">
        <v>0</v>
      </c>
    </row>
    <row r="56" spans="1:12" x14ac:dyDescent="0.2">
      <c r="A56" s="22" t="s">
        <v>30</v>
      </c>
      <c r="B56" s="5"/>
      <c r="C56" s="23">
        <v>0.45</v>
      </c>
      <c r="D56" s="5"/>
      <c r="E56" s="107"/>
      <c r="F56" s="92"/>
      <c r="G56" s="24" t="s">
        <v>33</v>
      </c>
      <c r="H56" s="133">
        <v>30</v>
      </c>
      <c r="I56" s="120"/>
      <c r="J56" s="35"/>
      <c r="K56" s="32" t="s">
        <v>21</v>
      </c>
      <c r="L56" s="91">
        <v>0</v>
      </c>
    </row>
    <row r="57" spans="1:12" x14ac:dyDescent="0.2">
      <c r="A57" s="22" t="s">
        <v>31</v>
      </c>
      <c r="B57" s="5"/>
      <c r="C57" s="25" t="s">
        <v>87</v>
      </c>
      <c r="D57" s="5"/>
      <c r="E57" s="107"/>
      <c r="F57" s="92"/>
      <c r="G57" s="24" t="s">
        <v>34</v>
      </c>
      <c r="H57" s="133">
        <v>30</v>
      </c>
      <c r="I57" s="120"/>
      <c r="J57" s="35"/>
      <c r="K57" s="32" t="s">
        <v>25</v>
      </c>
      <c r="L57" s="91">
        <v>16</v>
      </c>
    </row>
    <row r="58" spans="1:12" x14ac:dyDescent="0.2">
      <c r="A58" s="22" t="s">
        <v>32</v>
      </c>
      <c r="B58" s="5"/>
      <c r="C58" s="25" t="s">
        <v>174</v>
      </c>
      <c r="D58" s="5"/>
      <c r="E58" s="107"/>
      <c r="F58" s="92"/>
      <c r="G58" s="24" t="s">
        <v>35</v>
      </c>
      <c r="H58" s="133">
        <v>30</v>
      </c>
      <c r="I58" s="120"/>
      <c r="J58" s="35"/>
      <c r="K58" s="32" t="s">
        <v>39</v>
      </c>
      <c r="L58" s="91">
        <v>11</v>
      </c>
    </row>
    <row r="59" spans="1:12" x14ac:dyDescent="0.2">
      <c r="A59" s="22"/>
      <c r="B59" s="5"/>
      <c r="C59" s="25"/>
      <c r="D59" s="5"/>
      <c r="E59" s="107"/>
      <c r="F59" s="92"/>
      <c r="G59" s="24" t="s">
        <v>73</v>
      </c>
      <c r="H59" s="133">
        <v>0</v>
      </c>
      <c r="I59" s="120"/>
      <c r="J59" s="35"/>
      <c r="K59" s="32" t="s">
        <v>61</v>
      </c>
      <c r="L59" s="91">
        <v>3</v>
      </c>
    </row>
    <row r="60" spans="1:12" x14ac:dyDescent="0.2">
      <c r="A60" s="22"/>
      <c r="B60" s="5"/>
      <c r="C60" s="5"/>
      <c r="D60" s="5"/>
      <c r="E60" s="107"/>
      <c r="F60" s="92"/>
      <c r="G60" s="24" t="s">
        <v>36</v>
      </c>
      <c r="H60" s="133">
        <v>0</v>
      </c>
      <c r="I60" s="120"/>
      <c r="J60" s="35"/>
      <c r="K60" s="32" t="s">
        <v>84</v>
      </c>
      <c r="L60" s="91">
        <v>0</v>
      </c>
    </row>
    <row r="61" spans="1:12" x14ac:dyDescent="0.2">
      <c r="A61" s="22"/>
      <c r="B61" s="5"/>
      <c r="C61" s="5"/>
      <c r="D61" s="5"/>
      <c r="E61" s="107"/>
      <c r="F61" s="92"/>
      <c r="G61" s="24" t="s">
        <v>41</v>
      </c>
      <c r="H61" s="133">
        <v>0</v>
      </c>
      <c r="I61" s="120"/>
      <c r="J61" s="35"/>
      <c r="K61" s="32" t="s">
        <v>85</v>
      </c>
      <c r="L61" s="91">
        <v>0</v>
      </c>
    </row>
    <row r="62" spans="1:12" x14ac:dyDescent="0.2">
      <c r="A62" s="22"/>
      <c r="B62" s="5"/>
      <c r="C62" s="5"/>
      <c r="D62" s="5"/>
      <c r="E62" s="108"/>
      <c r="F62" s="93"/>
      <c r="G62" s="24" t="s">
        <v>37</v>
      </c>
      <c r="H62" s="133">
        <v>0</v>
      </c>
      <c r="I62" s="121"/>
      <c r="J62" s="36"/>
      <c r="K62" s="32"/>
      <c r="L62" s="91"/>
    </row>
    <row r="63" spans="1:12" ht="9.75" customHeight="1" x14ac:dyDescent="0.2">
      <c r="A63" s="22"/>
      <c r="B63" s="8"/>
      <c r="C63" s="8"/>
      <c r="D63" s="5"/>
      <c r="E63" s="75"/>
      <c r="L63" s="9"/>
    </row>
    <row r="64" spans="1:12" ht="15.75" x14ac:dyDescent="0.2">
      <c r="A64" s="314" t="s">
        <v>3</v>
      </c>
      <c r="B64" s="285"/>
      <c r="C64" s="285"/>
      <c r="D64" s="285"/>
      <c r="E64" s="285"/>
      <c r="F64" s="33"/>
      <c r="G64" s="285" t="s">
        <v>12</v>
      </c>
      <c r="H64" s="285"/>
      <c r="I64" s="285" t="s">
        <v>4</v>
      </c>
      <c r="J64" s="285"/>
      <c r="K64" s="285"/>
      <c r="L64" s="286"/>
    </row>
    <row r="65" spans="1:12" x14ac:dyDescent="0.2">
      <c r="A65" s="303"/>
      <c r="B65" s="298"/>
      <c r="C65" s="298"/>
      <c r="D65" s="298"/>
      <c r="E65" s="298"/>
      <c r="F65" s="304"/>
      <c r="G65" s="304"/>
      <c r="H65" s="304"/>
      <c r="I65" s="304"/>
      <c r="J65" s="304"/>
      <c r="K65" s="304"/>
      <c r="L65" s="305"/>
    </row>
    <row r="66" spans="1:12" x14ac:dyDescent="0.2">
      <c r="A66" s="96"/>
      <c r="D66" s="94"/>
      <c r="E66" s="109"/>
      <c r="F66" s="94"/>
      <c r="G66" s="94"/>
      <c r="I66" s="113"/>
      <c r="J66" s="94"/>
      <c r="K66" s="94"/>
      <c r="L66" s="97"/>
    </row>
    <row r="67" spans="1:12" x14ac:dyDescent="0.2">
      <c r="A67" s="96"/>
      <c r="D67" s="94"/>
      <c r="E67" s="109"/>
      <c r="F67" s="94"/>
      <c r="G67" s="94"/>
      <c r="I67" s="113"/>
      <c r="J67" s="94"/>
      <c r="K67" s="94"/>
      <c r="L67" s="97"/>
    </row>
    <row r="68" spans="1:12" x14ac:dyDescent="0.2">
      <c r="A68" s="96"/>
      <c r="D68" s="94"/>
      <c r="E68" s="109"/>
      <c r="F68" s="94"/>
      <c r="G68" s="94"/>
      <c r="I68" s="113"/>
      <c r="J68" s="94"/>
      <c r="K68" s="94"/>
      <c r="L68" s="97"/>
    </row>
    <row r="69" spans="1:12" x14ac:dyDescent="0.2">
      <c r="A69" s="96"/>
      <c r="D69" s="94"/>
      <c r="E69" s="109"/>
      <c r="F69" s="94"/>
      <c r="G69" s="94"/>
      <c r="I69" s="113"/>
      <c r="J69" s="94"/>
      <c r="K69" s="94"/>
      <c r="L69" s="97"/>
    </row>
    <row r="70" spans="1:12" x14ac:dyDescent="0.2">
      <c r="A70" s="303"/>
      <c r="B70" s="298"/>
      <c r="C70" s="298"/>
      <c r="D70" s="298"/>
      <c r="E70" s="298"/>
      <c r="F70" s="298"/>
      <c r="G70" s="298"/>
      <c r="H70" s="298"/>
      <c r="I70" s="298"/>
      <c r="J70" s="298"/>
      <c r="K70" s="298"/>
      <c r="L70" s="306"/>
    </row>
    <row r="71" spans="1:12" x14ac:dyDescent="0.2">
      <c r="A71" s="303"/>
      <c r="B71" s="298"/>
      <c r="C71" s="298"/>
      <c r="D71" s="298"/>
      <c r="E71" s="298"/>
      <c r="F71" s="307"/>
      <c r="G71" s="307"/>
      <c r="H71" s="307"/>
      <c r="I71" s="307"/>
      <c r="J71" s="307"/>
      <c r="K71" s="307"/>
      <c r="L71" s="308"/>
    </row>
    <row r="72" spans="1:12" ht="16.5" thickBot="1" x14ac:dyDescent="0.25">
      <c r="A72" s="296" t="s">
        <v>209</v>
      </c>
      <c r="B72" s="297"/>
      <c r="C72" s="297"/>
      <c r="D72" s="297"/>
      <c r="E72" s="297"/>
      <c r="F72" s="98"/>
      <c r="G72" s="315" t="s">
        <v>88</v>
      </c>
      <c r="H72" s="315"/>
      <c r="I72" s="315" t="s">
        <v>89</v>
      </c>
      <c r="J72" s="315"/>
      <c r="K72" s="315"/>
      <c r="L72" s="316"/>
    </row>
    <row r="73" spans="1:12" ht="13.5" thickTop="1" x14ac:dyDescent="0.2"/>
    <row r="76" spans="1:12" x14ac:dyDescent="0.2">
      <c r="A76" s="99" t="s">
        <v>58</v>
      </c>
    </row>
    <row r="78" spans="1:12" ht="19.5" customHeight="1" x14ac:dyDescent="0.2">
      <c r="A78" s="77" t="s">
        <v>50</v>
      </c>
    </row>
    <row r="79" spans="1:12" ht="19.5" customHeight="1" x14ac:dyDescent="0.2">
      <c r="A79" s="77" t="s">
        <v>51</v>
      </c>
    </row>
    <row r="80" spans="1:12" ht="19.5" customHeight="1" x14ac:dyDescent="0.2">
      <c r="A80" s="77" t="s">
        <v>53</v>
      </c>
    </row>
    <row r="81" spans="1:4" ht="19.5" customHeight="1" x14ac:dyDescent="0.2">
      <c r="A81" s="77" t="s">
        <v>52</v>
      </c>
    </row>
    <row r="82" spans="1:4" ht="19.5" customHeight="1" x14ac:dyDescent="0.2">
      <c r="A82" s="77" t="s">
        <v>62</v>
      </c>
    </row>
    <row r="83" spans="1:4" ht="19.5" customHeight="1" x14ac:dyDescent="0.2">
      <c r="A83" s="77" t="s">
        <v>54</v>
      </c>
    </row>
    <row r="84" spans="1:4" ht="19.5" customHeight="1" x14ac:dyDescent="0.2">
      <c r="A84" s="77" t="s">
        <v>55</v>
      </c>
    </row>
    <row r="85" spans="1:4" ht="19.5" customHeight="1" x14ac:dyDescent="0.2">
      <c r="A85" s="77" t="s">
        <v>56</v>
      </c>
    </row>
    <row r="86" spans="1:4" ht="19.5" customHeight="1" x14ac:dyDescent="0.2">
      <c r="A86" s="100" t="s">
        <v>46</v>
      </c>
      <c r="D86" s="77" t="s">
        <v>57</v>
      </c>
    </row>
    <row r="87" spans="1:4" ht="19.5" customHeight="1" x14ac:dyDescent="0.2">
      <c r="A87" s="100" t="s">
        <v>47</v>
      </c>
    </row>
    <row r="88" spans="1:4" ht="19.5" customHeight="1" x14ac:dyDescent="0.2">
      <c r="A88" s="100" t="s">
        <v>59</v>
      </c>
    </row>
    <row r="89" spans="1:4" ht="19.5" customHeight="1" x14ac:dyDescent="0.2">
      <c r="A89" s="101" t="s">
        <v>40</v>
      </c>
      <c r="C89" s="101" t="s">
        <v>74</v>
      </c>
    </row>
    <row r="90" spans="1:4" ht="19.5" customHeight="1" x14ac:dyDescent="0.2">
      <c r="A90" s="77" t="s">
        <v>60</v>
      </c>
    </row>
  </sheetData>
  <sortState xmlns:xlrd2="http://schemas.microsoft.com/office/spreadsheetml/2017/richdata2" ref="B23:H30">
    <sortCondition ref="H23:H30"/>
  </sortState>
  <mergeCells count="39">
    <mergeCell ref="A72:E72"/>
    <mergeCell ref="G72:H72"/>
    <mergeCell ref="I72:L72"/>
    <mergeCell ref="A5:L5"/>
    <mergeCell ref="A8:L8"/>
    <mergeCell ref="A12:L12"/>
    <mergeCell ref="A65:E65"/>
    <mergeCell ref="F65:L65"/>
    <mergeCell ref="A70:E70"/>
    <mergeCell ref="F70:L70"/>
    <mergeCell ref="A71:E71"/>
    <mergeCell ref="F71:L71"/>
    <mergeCell ref="L21:L22"/>
    <mergeCell ref="A54:F54"/>
    <mergeCell ref="G54:L54"/>
    <mergeCell ref="A64:E64"/>
    <mergeCell ref="G64:H64"/>
    <mergeCell ref="I64:L64"/>
    <mergeCell ref="F21:F22"/>
    <mergeCell ref="G21:G22"/>
    <mergeCell ref="H21:H22"/>
    <mergeCell ref="I21:I22"/>
    <mergeCell ref="J21:J22"/>
    <mergeCell ref="K21:K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7:L7"/>
    <mergeCell ref="A1:L1"/>
    <mergeCell ref="A2:L2"/>
    <mergeCell ref="A3:L3"/>
    <mergeCell ref="A4:L4"/>
    <mergeCell ref="A6:L6"/>
  </mergeCells>
  <conditionalFormatting sqref="B35:B37">
    <cfRule type="duplicateValues" dxfId="7" priority="5"/>
  </conditionalFormatting>
  <conditionalFormatting sqref="B40">
    <cfRule type="duplicateValues" dxfId="6" priority="4"/>
  </conditionalFormatting>
  <conditionalFormatting sqref="B25:B28">
    <cfRule type="duplicateValues" dxfId="5" priority="3"/>
  </conditionalFormatting>
  <conditionalFormatting sqref="B23:B24">
    <cfRule type="duplicateValues" dxfId="4" priority="2"/>
  </conditionalFormatting>
  <conditionalFormatting sqref="B32:B36">
    <cfRule type="duplicateValues" dxfId="3" priority="1"/>
  </conditionalFormatting>
  <conditionalFormatting sqref="B29:B37">
    <cfRule type="duplicateValues" dxfId="2" priority="6"/>
  </conditionalFormatting>
  <conditionalFormatting sqref="B38:B39">
    <cfRule type="duplicateValues" dxfId="1" priority="7"/>
  </conditionalFormatting>
  <conditionalFormatting sqref="B45:B52">
    <cfRule type="duplicateValues" dxfId="0" priority="8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ИГВ без отсечек</vt:lpstr>
      <vt:lpstr>'ИГВ без отсечек'!Заголовки_для_печати</vt:lpstr>
      <vt:lpstr>'Список участников'!Заголовки_для_печати</vt:lpstr>
      <vt:lpstr>'ИГВ без отсечек'!Область_печати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2025-06-09T09:08:42Z</cp:lastPrinted>
  <dcterms:created xsi:type="dcterms:W3CDTF">1996-10-08T23:32:33Z</dcterms:created>
  <dcterms:modified xsi:type="dcterms:W3CDTF">2025-06-10T07:47:48Z</dcterms:modified>
</cp:coreProperties>
</file>