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13_ncr:1_{BFD7D9DE-CF85-42CD-A3D6-8C8C87C2A360}" xr6:coauthVersionLast="47" xr6:coauthVersionMax="47" xr10:uidLastSave="{00000000-0000-0000-0000-000000000000}"/>
  <bookViews>
    <workbookView xWindow="-108" yWindow="-108" windowWidth="23256" windowHeight="12456" xr2:uid="{A8F1E0E8-26A4-4CA9-8790-0EEEF186826C}"/>
  </bookViews>
  <sheets>
    <sheet name="Гит 500 м юниоры (2)" sheetId="1" r:id="rId1"/>
  </sheets>
  <definedNames>
    <definedName name="_xlnm._FilterDatabase" localSheetId="0" hidden="1">'Гит 500 м юниоры (2)'!$B$21:$K$79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H96" i="1"/>
  <c r="E96" i="1"/>
  <c r="H88" i="1"/>
  <c r="H87" i="1"/>
  <c r="H86" i="1"/>
  <c r="H85" i="1"/>
  <c r="K83" i="1"/>
  <c r="H84" i="1" l="1"/>
  <c r="H83" i="1" s="1"/>
  <c r="K84" i="1"/>
  <c r="K85" i="1"/>
  <c r="K86" i="1"/>
  <c r="K87" i="1"/>
  <c r="K82" i="1"/>
  <c r="K88" i="1"/>
</calcChain>
</file>

<file path=xl/sharedStrings.xml><?xml version="1.0" encoding="utf-8"?>
<sst xmlns="http://schemas.openxmlformats.org/spreadsheetml/2006/main" count="232" uniqueCount="115">
  <si>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</si>
  <si>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</si>
  <si>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</si>
  <si>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</si>
  <si>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</si>
  <si>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</si>
  <si>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гит с ходу 500 м</t>
  </si>
  <si>
    <t>Юниоры 17-18 лет</t>
  </si>
  <si>
    <t>МЕСТО ПРОВЕДЕНИЯ: г. Санкт-Петербург</t>
  </si>
  <si>
    <t>НАЧАЛО ГОНКИ:</t>
  </si>
  <si>
    <t>№ ВРВС: 0080231811Я</t>
  </si>
  <si>
    <t>ДАТА ПРОВЕДЕНИЯ: 20 января 2024 года</t>
  </si>
  <si>
    <t>ОКОНЧАНИЕ ГОНКИ:</t>
  </si>
  <si>
    <t>№ ЕКП 2024: 2008780022016207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</si>
  <si>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</si>
  <si>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</si>
  <si>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</si>
  <si>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</si>
  <si>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</si>
  <si>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</si>
  <si>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</si>
  <si>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</si>
  <si>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</si>
  <si>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</si>
  <si>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</si>
  <si>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</si>
  <si>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</si>
  <si>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</si>
  <si>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</si>
  <si>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</si>
  <si>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</si>
  <si>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</si>
  <si>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</si>
  <si>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</si>
  <si>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</si>
  <si>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250м</t>
  </si>
  <si>
    <t>250м-500м</t>
  </si>
  <si>
    <t>РЕЗУЛЬТАТ</t>
  </si>
  <si>
    <t>СКОРОСТЬ км/ч</t>
  </si>
  <si>
    <t>ВЫПОЛНЕНИЕ НТУ ЕВСК</t>
  </si>
  <si>
    <t>ПРИМЕЧАНИЕ</t>
  </si>
  <si>
    <t>Тульская область</t>
  </si>
  <si>
    <t>МС</t>
  </si>
  <si>
    <t>Рекорд России</t>
  </si>
  <si>
    <t>КМС</t>
  </si>
  <si>
    <t>Санкт-Петербург</t>
  </si>
  <si>
    <t>1 СР</t>
  </si>
  <si>
    <t>Республика Крым</t>
  </si>
  <si>
    <t>2 СР</t>
  </si>
  <si>
    <t>3 СР</t>
  </si>
  <si>
    <t>1 сп.юн.р.</t>
  </si>
  <si>
    <t>НС</t>
  </si>
  <si>
    <t>ПОГОДНЫЕ УСЛОВИЯ</t>
  </si>
  <si>
    <t>СТАТИСТИКА ГОНКИ</t>
  </si>
  <si>
    <t>t°C 23</t>
  </si>
  <si>
    <t>Субъектов РФ</t>
  </si>
  <si>
    <t>ЗМС</t>
  </si>
  <si>
    <t>Р 991</t>
  </si>
  <si>
    <t>Заявлено</t>
  </si>
  <si>
    <t>МСМК</t>
  </si>
  <si>
    <t>вл. 44%</t>
  </si>
  <si>
    <t>Стартовало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</si>
  <si>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</si>
  <si>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</si>
  <si>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</si>
  <si>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</si>
  <si>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</si>
  <si>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</si>
  <si>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</si>
  <si>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</si>
  <si>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 xml:space="preserve">Быковский Никита </t>
  </si>
  <si>
    <t xml:space="preserve">Самусев Иван </t>
  </si>
  <si>
    <t>Москва</t>
  </si>
  <si>
    <t xml:space="preserve">Афанасьев Никита </t>
  </si>
  <si>
    <t>Галиханов Денис</t>
  </si>
  <si>
    <t xml:space="preserve">Амелин Даниил </t>
  </si>
  <si>
    <t>Шешенин Андрей</t>
  </si>
  <si>
    <t>Кимаковский Захар</t>
  </si>
  <si>
    <t>Павловский Дмитрий</t>
  </si>
  <si>
    <t xml:space="preserve">Сторожев Александр </t>
  </si>
  <si>
    <t>Кирильцев Тимур</t>
  </si>
  <si>
    <t>Блохин Кирилл</t>
  </si>
  <si>
    <t>Корольков Павел</t>
  </si>
  <si>
    <t>Григорьев Сократ</t>
  </si>
  <si>
    <t>Новолодский Ростислав</t>
  </si>
  <si>
    <t>Свиловский Денис</t>
  </si>
  <si>
    <t xml:space="preserve">Меремеренко Дмитрий </t>
  </si>
  <si>
    <t>Курьянов Никита</t>
  </si>
  <si>
    <t>Пученкин Артем</t>
  </si>
  <si>
    <t>Яковлев Матвей</t>
  </si>
  <si>
    <t>Мокеев Захар</t>
  </si>
  <si>
    <t>Клюев Артем</t>
  </si>
  <si>
    <t>Надршин Тимур</t>
  </si>
  <si>
    <t>Клишов Николай</t>
  </si>
  <si>
    <t>Свиловский Данил</t>
  </si>
  <si>
    <t>Барыбин Данила</t>
  </si>
  <si>
    <t>Исаев Павел</t>
  </si>
  <si>
    <t>Кунин Андрей</t>
  </si>
  <si>
    <t>Вешняков Даниил</t>
  </si>
  <si>
    <t>Шекелашвили Александр</t>
  </si>
  <si>
    <t>Журавлев Александр</t>
  </si>
  <si>
    <t>Круглов Сергей</t>
  </si>
  <si>
    <t>Смирнов Андрей</t>
  </si>
  <si>
    <t>Яцина Артем</t>
  </si>
  <si>
    <t>Дмитриев Даниил</t>
  </si>
  <si>
    <t>Коробов Степан</t>
  </si>
  <si>
    <t>Скорченко Данил</t>
  </si>
  <si>
    <t>Матвеев Никита</t>
  </si>
  <si>
    <t>Киюц Святослав</t>
  </si>
  <si>
    <t>Муратов Эдем</t>
  </si>
  <si>
    <t>Коновалов Александр</t>
  </si>
  <si>
    <t>1 сп.р.</t>
  </si>
  <si>
    <t>2 сп.р.</t>
  </si>
  <si>
    <t>3 сп.р.</t>
  </si>
  <si>
    <t>Скорняков Борис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</si>
</sst>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.00"/>
    <numFmt numFmtId="165" formatCode="0.000"/>
    <numFmt numFmtId="166" formatCode="mm:ss.000"/>
    <numFmt numFmtId="167" formatCode="yyyy"/>
    <numFmt numFmtId="168" formatCode="m:ss.000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/>
    <xf numFmtId="0" fontId="12" fillId="0" borderId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14" fontId="16" fillId="0" borderId="27" xfId="0" applyNumberFormat="1" applyFont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3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0" fillId="0" borderId="27" xfId="0" applyBorder="1"/>
    <xf numFmtId="49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horizontal="left" vertical="center"/>
    </xf>
    <xf numFmtId="2" fontId="2" fillId="0" borderId="27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168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14" fontId="11" fillId="3" borderId="23" xfId="1" applyNumberFormat="1" applyFont="1" applyFill="1" applyBorder="1" applyAlignment="1">
      <alignment horizontal="center" vertical="center" wrapText="1"/>
    </xf>
    <xf numFmtId="14" fontId="11" fillId="3" borderId="27" xfId="1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 wrapText="1"/>
    </xf>
    <xf numFmtId="164" fontId="11" fillId="3" borderId="27" xfId="1" applyNumberFormat="1" applyFont="1" applyFill="1" applyBorder="1" applyAlignment="1">
      <alignment horizontal="center" vertical="center" wrapText="1"/>
    </xf>
    <xf numFmtId="2" fontId="11" fillId="3" borderId="23" xfId="1" applyNumberFormat="1" applyFont="1" applyFill="1" applyBorder="1" applyAlignment="1">
      <alignment horizontal="center" vertical="center" wrapText="1"/>
    </xf>
    <xf numFmtId="2" fontId="11" fillId="3" borderId="27" xfId="1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">
    <cellStyle name="Обычный" xfId="0" builtinId="0"/>
    <cellStyle name="Обычный 2 4" xfId="2" xr:uid="{31EAE230-79D6-4639-9A08-9E42AB959618}"/>
    <cellStyle name="Обычный_ID4938_RS_1" xfId="3" xr:uid="{8DA07444-6F0F-4FDE-9ACD-9995F9022216}"/>
    <cellStyle name="Обычный_Стартовый протокол Смирнов_20101106_Results" xfId="1" xr:uid="{398A7E32-CE23-469B-B596-FB5043179E7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441960</xdr:colOff>
      <xdr:row>0</xdr:row>
      <xdr:rowOff>144780</xdr:rowOff>
    </xdr:from>
    <xdr:to>
      <xdr:col>12</xdr:col>
      <xdr:colOff>350520</xdr:colOff>
      <xdr:row>5</xdr:row>
      <xdr:rowOff>60960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1774C87F-2AB2-4D95-ADAC-3F1E6C19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2580" y="144780"/>
          <a:ext cx="7010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68580</xdr:rowOff>
    </xdr:from>
    <xdr:to>
      <xdr:col>2</xdr:col>
      <xdr:colOff>60960</xdr:colOff>
      <xdr:row>5</xdr:row>
      <xdr:rowOff>121920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41C640C2-D2B9-4D39-9040-10DDDFFF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7772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426720</xdr:colOff>
      <xdr:row>0</xdr:row>
      <xdr:rowOff>91440</xdr:rowOff>
    </xdr:from>
    <xdr:to>
      <xdr:col>3</xdr:col>
      <xdr:colOff>845820</xdr:colOff>
      <xdr:row>5</xdr:row>
      <xdr:rowOff>160020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FB6B26BF-17DC-408D-A212-FD83AC4E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91440"/>
          <a:ext cx="12649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</xdr:colOff>
      <xdr:row>89</xdr:row>
      <xdr:rowOff>152400</xdr:rowOff>
    </xdr:from>
    <xdr:to>
      <xdr:col>6</xdr:col>
      <xdr:colOff>723900</xdr:colOff>
      <xdr:row>95</xdr:row>
      <xdr:rowOff>7620</xdr:rowOff>
    </xdr:to>
    <xdr:pic>
      <xdr:nvPicPr>
        <xdr:cNvPr id="5" name="Рисунок 4" descr="михайлова">
          <a:extLst>
            <a:ext uri="{FF2B5EF4-FFF2-40B4-BE49-F238E27FC236}">
              <a16:creationId xmlns:a16="http://schemas.microsoft.com/office/drawing/2014/main" id="{F864FE8F-DEF6-4ED0-80E0-BE332841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13274040"/>
          <a:ext cx="13030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662940</xdr:colOff>
      <xdr:row>90</xdr:row>
      <xdr:rowOff>114300</xdr:rowOff>
    </xdr:from>
    <xdr:to>
      <xdr:col>9</xdr:col>
      <xdr:colOff>373380</xdr:colOff>
      <xdr:row>94</xdr:row>
      <xdr:rowOff>114300</xdr:rowOff>
    </xdr:to>
    <xdr:pic>
      <xdr:nvPicPr>
        <xdr:cNvPr id="6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429E2BB9-8BE2-4952-B749-75907442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240" y="13434060"/>
          <a:ext cx="10591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335280</xdr:colOff>
      <xdr:row>89</xdr:row>
      <xdr:rowOff>160020</xdr:rowOff>
    </xdr:from>
    <xdr:to>
      <xdr:col>12</xdr:col>
      <xdr:colOff>335280</xdr:colOff>
      <xdr:row>95</xdr:row>
      <xdr:rowOff>60960</xdr:rowOff>
    </xdr:to>
    <xdr:pic>
      <xdr:nvPicPr>
        <xdr:cNvPr id="7" name="Рисунок 6" descr="Соловьев Г">
          <a:extLst>
            <a:ext uri="{FF2B5EF4-FFF2-40B4-BE49-F238E27FC236}">
              <a16:creationId xmlns:a16="http://schemas.microsoft.com/office/drawing/2014/main" id="{47A849BA-2CDF-45ED-A027-6E02AB19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13281660"/>
          <a:ext cx="144780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BEFE9-EC7C-423B-B539-A82FFD3AF06B}">
  <sheetPr>
    <tabColor theme="6" tint="0.59999389629810485"/>
    <pageSetUpPr fitToPage="1"/>
  </sheetPr>
  <dimension ref="A1:O97"/>
  <sheetViews>
    <sheetView tabSelected="1" topLeftCell="A39" workbookViewId="0">
      <selection activeCell="C58" sqref="C58"/>
    </sheetView>
  </sheetViews>
  <sheetFormatPr defaultRowHeight="13.2" x14ac:dyDescent="0.25"/>
  <cols>
    <col min="1" max="1" width="5.44140625" customWidth="1"/>
    <col min="2" max="2" width="6.5546875" customWidth="1"/>
    <col min="3" max="3" width="12.33203125" customWidth="1"/>
    <col min="4" max="4" width="20.88671875" customWidth="1"/>
    <col min="5" max="5" width="11.33203125" customWidth="1"/>
    <col min="7" max="7" width="19.5546875" customWidth="1"/>
    <col min="8" max="8" width="10.109375" customWidth="1"/>
    <col min="9" max="9" width="9.5546875" customWidth="1"/>
    <col min="10" max="10" width="13.6640625" customWidth="1"/>
    <col min="11" max="11" width="9.5546875" customWidth="1"/>
    <col min="12" max="12" width="11.5546875" customWidth="1"/>
    <col min="13" max="13" width="12.88671875" customWidth="1"/>
    <col min="15" max="15" width="9.109375" bestFit="1" customWidth="1"/>
    <col min="256" max="256" width="5.44140625" customWidth="1"/>
    <col min="257" max="257" width="6.5546875" customWidth="1"/>
    <col min="258" max="258" width="12.33203125" customWidth="1"/>
    <col min="259" max="259" width="20.88671875" customWidth="1"/>
    <col min="260" max="260" width="11.33203125" customWidth="1"/>
    <col min="262" max="262" width="19.5546875" customWidth="1"/>
    <col min="263" max="263" width="10.109375" customWidth="1"/>
    <col min="264" max="264" width="9.5546875" customWidth="1"/>
    <col min="265" max="265" width="13.6640625" customWidth="1"/>
    <col min="266" max="266" width="9.5546875" customWidth="1"/>
    <col min="267" max="267" width="11.5546875" customWidth="1"/>
    <col min="268" max="268" width="12.88671875" customWidth="1"/>
    <col min="512" max="512" width="5.44140625" customWidth="1"/>
    <col min="513" max="513" width="6.5546875" customWidth="1"/>
    <col min="514" max="514" width="12.33203125" customWidth="1"/>
    <col min="515" max="515" width="20.88671875" customWidth="1"/>
    <col min="516" max="516" width="11.33203125" customWidth="1"/>
    <col min="518" max="518" width="19.5546875" customWidth="1"/>
    <col min="519" max="519" width="10.109375" customWidth="1"/>
    <col min="520" max="520" width="9.5546875" customWidth="1"/>
    <col min="521" max="521" width="13.6640625" customWidth="1"/>
    <col min="522" max="522" width="9.5546875" customWidth="1"/>
    <col min="523" max="523" width="11.5546875" customWidth="1"/>
    <col min="524" max="524" width="12.88671875" customWidth="1"/>
    <col min="768" max="768" width="5.44140625" customWidth="1"/>
    <col min="769" max="769" width="6.5546875" customWidth="1"/>
    <col min="770" max="770" width="12.33203125" customWidth="1"/>
    <col min="771" max="771" width="20.88671875" customWidth="1"/>
    <col min="772" max="772" width="11.33203125" customWidth="1"/>
    <col min="774" max="774" width="19.5546875" customWidth="1"/>
    <col min="775" max="775" width="10.109375" customWidth="1"/>
    <col min="776" max="776" width="9.5546875" customWidth="1"/>
    <col min="777" max="777" width="13.6640625" customWidth="1"/>
    <col min="778" max="778" width="9.5546875" customWidth="1"/>
    <col min="779" max="779" width="11.5546875" customWidth="1"/>
    <col min="780" max="780" width="12.88671875" customWidth="1"/>
    <col min="1024" max="1024" width="5.44140625" customWidth="1"/>
    <col min="1025" max="1025" width="6.5546875" customWidth="1"/>
    <col min="1026" max="1026" width="12.33203125" customWidth="1"/>
    <col min="1027" max="1027" width="20.88671875" customWidth="1"/>
    <col min="1028" max="1028" width="11.33203125" customWidth="1"/>
    <col min="1030" max="1030" width="19.5546875" customWidth="1"/>
    <col min="1031" max="1031" width="10.109375" customWidth="1"/>
    <col min="1032" max="1032" width="9.5546875" customWidth="1"/>
    <col min="1033" max="1033" width="13.6640625" customWidth="1"/>
    <col min="1034" max="1034" width="9.5546875" customWidth="1"/>
    <col min="1035" max="1035" width="11.5546875" customWidth="1"/>
    <col min="1036" max="1036" width="12.88671875" customWidth="1"/>
    <col min="1280" max="1280" width="5.44140625" customWidth="1"/>
    <col min="1281" max="1281" width="6.5546875" customWidth="1"/>
    <col min="1282" max="1282" width="12.33203125" customWidth="1"/>
    <col min="1283" max="1283" width="20.88671875" customWidth="1"/>
    <col min="1284" max="1284" width="11.33203125" customWidth="1"/>
    <col min="1286" max="1286" width="19.5546875" customWidth="1"/>
    <col min="1287" max="1287" width="10.109375" customWidth="1"/>
    <col min="1288" max="1288" width="9.5546875" customWidth="1"/>
    <col min="1289" max="1289" width="13.6640625" customWidth="1"/>
    <col min="1290" max="1290" width="9.5546875" customWidth="1"/>
    <col min="1291" max="1291" width="11.5546875" customWidth="1"/>
    <col min="1292" max="1292" width="12.88671875" customWidth="1"/>
    <col min="1536" max="1536" width="5.44140625" customWidth="1"/>
    <col min="1537" max="1537" width="6.5546875" customWidth="1"/>
    <col min="1538" max="1538" width="12.33203125" customWidth="1"/>
    <col min="1539" max="1539" width="20.88671875" customWidth="1"/>
    <col min="1540" max="1540" width="11.33203125" customWidth="1"/>
    <col min="1542" max="1542" width="19.5546875" customWidth="1"/>
    <col min="1543" max="1543" width="10.109375" customWidth="1"/>
    <col min="1544" max="1544" width="9.5546875" customWidth="1"/>
    <col min="1545" max="1545" width="13.6640625" customWidth="1"/>
    <col min="1546" max="1546" width="9.5546875" customWidth="1"/>
    <col min="1547" max="1547" width="11.5546875" customWidth="1"/>
    <col min="1548" max="1548" width="12.88671875" customWidth="1"/>
    <col min="1792" max="1792" width="5.44140625" customWidth="1"/>
    <col min="1793" max="1793" width="6.5546875" customWidth="1"/>
    <col min="1794" max="1794" width="12.33203125" customWidth="1"/>
    <col min="1795" max="1795" width="20.88671875" customWidth="1"/>
    <col min="1796" max="1796" width="11.33203125" customWidth="1"/>
    <col min="1798" max="1798" width="19.5546875" customWidth="1"/>
    <col min="1799" max="1799" width="10.109375" customWidth="1"/>
    <col min="1800" max="1800" width="9.5546875" customWidth="1"/>
    <col min="1801" max="1801" width="13.6640625" customWidth="1"/>
    <col min="1802" max="1802" width="9.5546875" customWidth="1"/>
    <col min="1803" max="1803" width="11.5546875" customWidth="1"/>
    <col min="1804" max="1804" width="12.88671875" customWidth="1"/>
    <col min="2048" max="2048" width="5.44140625" customWidth="1"/>
    <col min="2049" max="2049" width="6.5546875" customWidth="1"/>
    <col min="2050" max="2050" width="12.33203125" customWidth="1"/>
    <col min="2051" max="2051" width="20.88671875" customWidth="1"/>
    <col min="2052" max="2052" width="11.33203125" customWidth="1"/>
    <col min="2054" max="2054" width="19.5546875" customWidth="1"/>
    <col min="2055" max="2055" width="10.109375" customWidth="1"/>
    <col min="2056" max="2056" width="9.5546875" customWidth="1"/>
    <col min="2057" max="2057" width="13.6640625" customWidth="1"/>
    <col min="2058" max="2058" width="9.5546875" customWidth="1"/>
    <col min="2059" max="2059" width="11.5546875" customWidth="1"/>
    <col min="2060" max="2060" width="12.88671875" customWidth="1"/>
    <col min="2304" max="2304" width="5.44140625" customWidth="1"/>
    <col min="2305" max="2305" width="6.5546875" customWidth="1"/>
    <col min="2306" max="2306" width="12.33203125" customWidth="1"/>
    <col min="2307" max="2307" width="20.88671875" customWidth="1"/>
    <col min="2308" max="2308" width="11.33203125" customWidth="1"/>
    <col min="2310" max="2310" width="19.5546875" customWidth="1"/>
    <col min="2311" max="2311" width="10.109375" customWidth="1"/>
    <col min="2312" max="2312" width="9.5546875" customWidth="1"/>
    <col min="2313" max="2313" width="13.6640625" customWidth="1"/>
    <col min="2314" max="2314" width="9.5546875" customWidth="1"/>
    <col min="2315" max="2315" width="11.5546875" customWidth="1"/>
    <col min="2316" max="2316" width="12.88671875" customWidth="1"/>
    <col min="2560" max="2560" width="5.44140625" customWidth="1"/>
    <col min="2561" max="2561" width="6.5546875" customWidth="1"/>
    <col min="2562" max="2562" width="12.33203125" customWidth="1"/>
    <col min="2563" max="2563" width="20.88671875" customWidth="1"/>
    <col min="2564" max="2564" width="11.33203125" customWidth="1"/>
    <col min="2566" max="2566" width="19.5546875" customWidth="1"/>
    <col min="2567" max="2567" width="10.109375" customWidth="1"/>
    <col min="2568" max="2568" width="9.5546875" customWidth="1"/>
    <col min="2569" max="2569" width="13.6640625" customWidth="1"/>
    <col min="2570" max="2570" width="9.5546875" customWidth="1"/>
    <col min="2571" max="2571" width="11.5546875" customWidth="1"/>
    <col min="2572" max="2572" width="12.88671875" customWidth="1"/>
    <col min="2816" max="2816" width="5.44140625" customWidth="1"/>
    <col min="2817" max="2817" width="6.5546875" customWidth="1"/>
    <col min="2818" max="2818" width="12.33203125" customWidth="1"/>
    <col min="2819" max="2819" width="20.88671875" customWidth="1"/>
    <col min="2820" max="2820" width="11.33203125" customWidth="1"/>
    <col min="2822" max="2822" width="19.5546875" customWidth="1"/>
    <col min="2823" max="2823" width="10.109375" customWidth="1"/>
    <col min="2824" max="2824" width="9.5546875" customWidth="1"/>
    <col min="2825" max="2825" width="13.6640625" customWidth="1"/>
    <col min="2826" max="2826" width="9.5546875" customWidth="1"/>
    <col min="2827" max="2827" width="11.5546875" customWidth="1"/>
    <col min="2828" max="2828" width="12.88671875" customWidth="1"/>
    <col min="3072" max="3072" width="5.44140625" customWidth="1"/>
    <col min="3073" max="3073" width="6.5546875" customWidth="1"/>
    <col min="3074" max="3074" width="12.33203125" customWidth="1"/>
    <col min="3075" max="3075" width="20.88671875" customWidth="1"/>
    <col min="3076" max="3076" width="11.33203125" customWidth="1"/>
    <col min="3078" max="3078" width="19.5546875" customWidth="1"/>
    <col min="3079" max="3079" width="10.109375" customWidth="1"/>
    <col min="3080" max="3080" width="9.5546875" customWidth="1"/>
    <col min="3081" max="3081" width="13.6640625" customWidth="1"/>
    <col min="3082" max="3082" width="9.5546875" customWidth="1"/>
    <col min="3083" max="3083" width="11.5546875" customWidth="1"/>
    <col min="3084" max="3084" width="12.88671875" customWidth="1"/>
    <col min="3328" max="3328" width="5.44140625" customWidth="1"/>
    <col min="3329" max="3329" width="6.5546875" customWidth="1"/>
    <col min="3330" max="3330" width="12.33203125" customWidth="1"/>
    <col min="3331" max="3331" width="20.88671875" customWidth="1"/>
    <col min="3332" max="3332" width="11.33203125" customWidth="1"/>
    <col min="3334" max="3334" width="19.5546875" customWidth="1"/>
    <col min="3335" max="3335" width="10.109375" customWidth="1"/>
    <col min="3336" max="3336" width="9.5546875" customWidth="1"/>
    <col min="3337" max="3337" width="13.6640625" customWidth="1"/>
    <col min="3338" max="3338" width="9.5546875" customWidth="1"/>
    <col min="3339" max="3339" width="11.5546875" customWidth="1"/>
    <col min="3340" max="3340" width="12.88671875" customWidth="1"/>
    <col min="3584" max="3584" width="5.44140625" customWidth="1"/>
    <col min="3585" max="3585" width="6.5546875" customWidth="1"/>
    <col min="3586" max="3586" width="12.33203125" customWidth="1"/>
    <col min="3587" max="3587" width="20.88671875" customWidth="1"/>
    <col min="3588" max="3588" width="11.33203125" customWidth="1"/>
    <col min="3590" max="3590" width="19.5546875" customWidth="1"/>
    <col min="3591" max="3591" width="10.109375" customWidth="1"/>
    <col min="3592" max="3592" width="9.5546875" customWidth="1"/>
    <col min="3593" max="3593" width="13.6640625" customWidth="1"/>
    <col min="3594" max="3594" width="9.5546875" customWidth="1"/>
    <col min="3595" max="3595" width="11.5546875" customWidth="1"/>
    <col min="3596" max="3596" width="12.88671875" customWidth="1"/>
    <col min="3840" max="3840" width="5.44140625" customWidth="1"/>
    <col min="3841" max="3841" width="6.5546875" customWidth="1"/>
    <col min="3842" max="3842" width="12.33203125" customWidth="1"/>
    <col min="3843" max="3843" width="20.88671875" customWidth="1"/>
    <col min="3844" max="3844" width="11.33203125" customWidth="1"/>
    <col min="3846" max="3846" width="19.5546875" customWidth="1"/>
    <col min="3847" max="3847" width="10.109375" customWidth="1"/>
    <col min="3848" max="3848" width="9.5546875" customWidth="1"/>
    <col min="3849" max="3849" width="13.6640625" customWidth="1"/>
    <col min="3850" max="3850" width="9.5546875" customWidth="1"/>
    <col min="3851" max="3851" width="11.5546875" customWidth="1"/>
    <col min="3852" max="3852" width="12.88671875" customWidth="1"/>
    <col min="4096" max="4096" width="5.44140625" customWidth="1"/>
    <col min="4097" max="4097" width="6.5546875" customWidth="1"/>
    <col min="4098" max="4098" width="12.33203125" customWidth="1"/>
    <col min="4099" max="4099" width="20.88671875" customWidth="1"/>
    <col min="4100" max="4100" width="11.33203125" customWidth="1"/>
    <col min="4102" max="4102" width="19.5546875" customWidth="1"/>
    <col min="4103" max="4103" width="10.109375" customWidth="1"/>
    <col min="4104" max="4104" width="9.5546875" customWidth="1"/>
    <col min="4105" max="4105" width="13.6640625" customWidth="1"/>
    <col min="4106" max="4106" width="9.5546875" customWidth="1"/>
    <col min="4107" max="4107" width="11.5546875" customWidth="1"/>
    <col min="4108" max="4108" width="12.88671875" customWidth="1"/>
    <col min="4352" max="4352" width="5.44140625" customWidth="1"/>
    <col min="4353" max="4353" width="6.5546875" customWidth="1"/>
    <col min="4354" max="4354" width="12.33203125" customWidth="1"/>
    <col min="4355" max="4355" width="20.88671875" customWidth="1"/>
    <col min="4356" max="4356" width="11.33203125" customWidth="1"/>
    <col min="4358" max="4358" width="19.5546875" customWidth="1"/>
    <col min="4359" max="4359" width="10.109375" customWidth="1"/>
    <col min="4360" max="4360" width="9.5546875" customWidth="1"/>
    <col min="4361" max="4361" width="13.6640625" customWidth="1"/>
    <col min="4362" max="4362" width="9.5546875" customWidth="1"/>
    <col min="4363" max="4363" width="11.5546875" customWidth="1"/>
    <col min="4364" max="4364" width="12.88671875" customWidth="1"/>
    <col min="4608" max="4608" width="5.44140625" customWidth="1"/>
    <col min="4609" max="4609" width="6.5546875" customWidth="1"/>
    <col min="4610" max="4610" width="12.33203125" customWidth="1"/>
    <col min="4611" max="4611" width="20.88671875" customWidth="1"/>
    <col min="4612" max="4612" width="11.33203125" customWidth="1"/>
    <col min="4614" max="4614" width="19.5546875" customWidth="1"/>
    <col min="4615" max="4615" width="10.109375" customWidth="1"/>
    <col min="4616" max="4616" width="9.5546875" customWidth="1"/>
    <col min="4617" max="4617" width="13.6640625" customWidth="1"/>
    <col min="4618" max="4618" width="9.5546875" customWidth="1"/>
    <col min="4619" max="4619" width="11.5546875" customWidth="1"/>
    <col min="4620" max="4620" width="12.88671875" customWidth="1"/>
    <col min="4864" max="4864" width="5.44140625" customWidth="1"/>
    <col min="4865" max="4865" width="6.5546875" customWidth="1"/>
    <col min="4866" max="4866" width="12.33203125" customWidth="1"/>
    <col min="4867" max="4867" width="20.88671875" customWidth="1"/>
    <col min="4868" max="4868" width="11.33203125" customWidth="1"/>
    <col min="4870" max="4870" width="19.5546875" customWidth="1"/>
    <col min="4871" max="4871" width="10.109375" customWidth="1"/>
    <col min="4872" max="4872" width="9.5546875" customWidth="1"/>
    <col min="4873" max="4873" width="13.6640625" customWidth="1"/>
    <col min="4874" max="4874" width="9.5546875" customWidth="1"/>
    <col min="4875" max="4875" width="11.5546875" customWidth="1"/>
    <col min="4876" max="4876" width="12.88671875" customWidth="1"/>
    <col min="5120" max="5120" width="5.44140625" customWidth="1"/>
    <col min="5121" max="5121" width="6.5546875" customWidth="1"/>
    <col min="5122" max="5122" width="12.33203125" customWidth="1"/>
    <col min="5123" max="5123" width="20.88671875" customWidth="1"/>
    <col min="5124" max="5124" width="11.33203125" customWidth="1"/>
    <col min="5126" max="5126" width="19.5546875" customWidth="1"/>
    <col min="5127" max="5127" width="10.109375" customWidth="1"/>
    <col min="5128" max="5128" width="9.5546875" customWidth="1"/>
    <col min="5129" max="5129" width="13.6640625" customWidth="1"/>
    <col min="5130" max="5130" width="9.5546875" customWidth="1"/>
    <col min="5131" max="5131" width="11.5546875" customWidth="1"/>
    <col min="5132" max="5132" width="12.88671875" customWidth="1"/>
    <col min="5376" max="5376" width="5.44140625" customWidth="1"/>
    <col min="5377" max="5377" width="6.5546875" customWidth="1"/>
    <col min="5378" max="5378" width="12.33203125" customWidth="1"/>
    <col min="5379" max="5379" width="20.88671875" customWidth="1"/>
    <col min="5380" max="5380" width="11.33203125" customWidth="1"/>
    <col min="5382" max="5382" width="19.5546875" customWidth="1"/>
    <col min="5383" max="5383" width="10.109375" customWidth="1"/>
    <col min="5384" max="5384" width="9.5546875" customWidth="1"/>
    <col min="5385" max="5385" width="13.6640625" customWidth="1"/>
    <col min="5386" max="5386" width="9.5546875" customWidth="1"/>
    <col min="5387" max="5387" width="11.5546875" customWidth="1"/>
    <col min="5388" max="5388" width="12.88671875" customWidth="1"/>
    <col min="5632" max="5632" width="5.44140625" customWidth="1"/>
    <col min="5633" max="5633" width="6.5546875" customWidth="1"/>
    <col min="5634" max="5634" width="12.33203125" customWidth="1"/>
    <col min="5635" max="5635" width="20.88671875" customWidth="1"/>
    <col min="5636" max="5636" width="11.33203125" customWidth="1"/>
    <col min="5638" max="5638" width="19.5546875" customWidth="1"/>
    <col min="5639" max="5639" width="10.109375" customWidth="1"/>
    <col min="5640" max="5640" width="9.5546875" customWidth="1"/>
    <col min="5641" max="5641" width="13.6640625" customWidth="1"/>
    <col min="5642" max="5642" width="9.5546875" customWidth="1"/>
    <col min="5643" max="5643" width="11.5546875" customWidth="1"/>
    <col min="5644" max="5644" width="12.88671875" customWidth="1"/>
    <col min="5888" max="5888" width="5.44140625" customWidth="1"/>
    <col min="5889" max="5889" width="6.5546875" customWidth="1"/>
    <col min="5890" max="5890" width="12.33203125" customWidth="1"/>
    <col min="5891" max="5891" width="20.88671875" customWidth="1"/>
    <col min="5892" max="5892" width="11.33203125" customWidth="1"/>
    <col min="5894" max="5894" width="19.5546875" customWidth="1"/>
    <col min="5895" max="5895" width="10.109375" customWidth="1"/>
    <col min="5896" max="5896" width="9.5546875" customWidth="1"/>
    <col min="5897" max="5897" width="13.6640625" customWidth="1"/>
    <col min="5898" max="5898" width="9.5546875" customWidth="1"/>
    <col min="5899" max="5899" width="11.5546875" customWidth="1"/>
    <col min="5900" max="5900" width="12.88671875" customWidth="1"/>
    <col min="6144" max="6144" width="5.44140625" customWidth="1"/>
    <col min="6145" max="6145" width="6.5546875" customWidth="1"/>
    <col min="6146" max="6146" width="12.33203125" customWidth="1"/>
    <col min="6147" max="6147" width="20.88671875" customWidth="1"/>
    <col min="6148" max="6148" width="11.33203125" customWidth="1"/>
    <col min="6150" max="6150" width="19.5546875" customWidth="1"/>
    <col min="6151" max="6151" width="10.109375" customWidth="1"/>
    <col min="6152" max="6152" width="9.5546875" customWidth="1"/>
    <col min="6153" max="6153" width="13.6640625" customWidth="1"/>
    <col min="6154" max="6154" width="9.5546875" customWidth="1"/>
    <col min="6155" max="6155" width="11.5546875" customWidth="1"/>
    <col min="6156" max="6156" width="12.88671875" customWidth="1"/>
    <col min="6400" max="6400" width="5.44140625" customWidth="1"/>
    <col min="6401" max="6401" width="6.5546875" customWidth="1"/>
    <col min="6402" max="6402" width="12.33203125" customWidth="1"/>
    <col min="6403" max="6403" width="20.88671875" customWidth="1"/>
    <col min="6404" max="6404" width="11.33203125" customWidth="1"/>
    <col min="6406" max="6406" width="19.5546875" customWidth="1"/>
    <col min="6407" max="6407" width="10.109375" customWidth="1"/>
    <col min="6408" max="6408" width="9.5546875" customWidth="1"/>
    <col min="6409" max="6409" width="13.6640625" customWidth="1"/>
    <col min="6410" max="6410" width="9.5546875" customWidth="1"/>
    <col min="6411" max="6411" width="11.5546875" customWidth="1"/>
    <col min="6412" max="6412" width="12.88671875" customWidth="1"/>
    <col min="6656" max="6656" width="5.44140625" customWidth="1"/>
    <col min="6657" max="6657" width="6.5546875" customWidth="1"/>
    <col min="6658" max="6658" width="12.33203125" customWidth="1"/>
    <col min="6659" max="6659" width="20.88671875" customWidth="1"/>
    <col min="6660" max="6660" width="11.33203125" customWidth="1"/>
    <col min="6662" max="6662" width="19.5546875" customWidth="1"/>
    <col min="6663" max="6663" width="10.109375" customWidth="1"/>
    <col min="6664" max="6664" width="9.5546875" customWidth="1"/>
    <col min="6665" max="6665" width="13.6640625" customWidth="1"/>
    <col min="6666" max="6666" width="9.5546875" customWidth="1"/>
    <col min="6667" max="6667" width="11.5546875" customWidth="1"/>
    <col min="6668" max="6668" width="12.88671875" customWidth="1"/>
    <col min="6912" max="6912" width="5.44140625" customWidth="1"/>
    <col min="6913" max="6913" width="6.5546875" customWidth="1"/>
    <col min="6914" max="6914" width="12.33203125" customWidth="1"/>
    <col min="6915" max="6915" width="20.88671875" customWidth="1"/>
    <col min="6916" max="6916" width="11.33203125" customWidth="1"/>
    <col min="6918" max="6918" width="19.5546875" customWidth="1"/>
    <col min="6919" max="6919" width="10.109375" customWidth="1"/>
    <col min="6920" max="6920" width="9.5546875" customWidth="1"/>
    <col min="6921" max="6921" width="13.6640625" customWidth="1"/>
    <col min="6922" max="6922" width="9.5546875" customWidth="1"/>
    <col min="6923" max="6923" width="11.5546875" customWidth="1"/>
    <col min="6924" max="6924" width="12.88671875" customWidth="1"/>
    <col min="7168" max="7168" width="5.44140625" customWidth="1"/>
    <col min="7169" max="7169" width="6.5546875" customWidth="1"/>
    <col min="7170" max="7170" width="12.33203125" customWidth="1"/>
    <col min="7171" max="7171" width="20.88671875" customWidth="1"/>
    <col min="7172" max="7172" width="11.33203125" customWidth="1"/>
    <col min="7174" max="7174" width="19.5546875" customWidth="1"/>
    <col min="7175" max="7175" width="10.109375" customWidth="1"/>
    <col min="7176" max="7176" width="9.5546875" customWidth="1"/>
    <col min="7177" max="7177" width="13.6640625" customWidth="1"/>
    <col min="7178" max="7178" width="9.5546875" customWidth="1"/>
    <col min="7179" max="7179" width="11.5546875" customWidth="1"/>
    <col min="7180" max="7180" width="12.88671875" customWidth="1"/>
    <col min="7424" max="7424" width="5.44140625" customWidth="1"/>
    <col min="7425" max="7425" width="6.5546875" customWidth="1"/>
    <col min="7426" max="7426" width="12.33203125" customWidth="1"/>
    <col min="7427" max="7427" width="20.88671875" customWidth="1"/>
    <col min="7428" max="7428" width="11.33203125" customWidth="1"/>
    <col min="7430" max="7430" width="19.5546875" customWidth="1"/>
    <col min="7431" max="7431" width="10.109375" customWidth="1"/>
    <col min="7432" max="7432" width="9.5546875" customWidth="1"/>
    <col min="7433" max="7433" width="13.6640625" customWidth="1"/>
    <col min="7434" max="7434" width="9.5546875" customWidth="1"/>
    <col min="7435" max="7435" width="11.5546875" customWidth="1"/>
    <col min="7436" max="7436" width="12.88671875" customWidth="1"/>
    <col min="7680" max="7680" width="5.44140625" customWidth="1"/>
    <col min="7681" max="7681" width="6.5546875" customWidth="1"/>
    <col min="7682" max="7682" width="12.33203125" customWidth="1"/>
    <col min="7683" max="7683" width="20.88671875" customWidth="1"/>
    <col min="7684" max="7684" width="11.33203125" customWidth="1"/>
    <col min="7686" max="7686" width="19.5546875" customWidth="1"/>
    <col min="7687" max="7687" width="10.109375" customWidth="1"/>
    <col min="7688" max="7688" width="9.5546875" customWidth="1"/>
    <col min="7689" max="7689" width="13.6640625" customWidth="1"/>
    <col min="7690" max="7690" width="9.5546875" customWidth="1"/>
    <col min="7691" max="7691" width="11.5546875" customWidth="1"/>
    <col min="7692" max="7692" width="12.88671875" customWidth="1"/>
    <col min="7936" max="7936" width="5.44140625" customWidth="1"/>
    <col min="7937" max="7937" width="6.5546875" customWidth="1"/>
    <col min="7938" max="7938" width="12.33203125" customWidth="1"/>
    <col min="7939" max="7939" width="20.88671875" customWidth="1"/>
    <col min="7940" max="7940" width="11.33203125" customWidth="1"/>
    <col min="7942" max="7942" width="19.5546875" customWidth="1"/>
    <col min="7943" max="7943" width="10.109375" customWidth="1"/>
    <col min="7944" max="7944" width="9.5546875" customWidth="1"/>
    <col min="7945" max="7945" width="13.6640625" customWidth="1"/>
    <col min="7946" max="7946" width="9.5546875" customWidth="1"/>
    <col min="7947" max="7947" width="11.5546875" customWidth="1"/>
    <col min="7948" max="7948" width="12.88671875" customWidth="1"/>
    <col min="8192" max="8192" width="5.44140625" customWidth="1"/>
    <col min="8193" max="8193" width="6.5546875" customWidth="1"/>
    <col min="8194" max="8194" width="12.33203125" customWidth="1"/>
    <col min="8195" max="8195" width="20.88671875" customWidth="1"/>
    <col min="8196" max="8196" width="11.33203125" customWidth="1"/>
    <col min="8198" max="8198" width="19.5546875" customWidth="1"/>
    <col min="8199" max="8199" width="10.109375" customWidth="1"/>
    <col min="8200" max="8200" width="9.5546875" customWidth="1"/>
    <col min="8201" max="8201" width="13.6640625" customWidth="1"/>
    <col min="8202" max="8202" width="9.5546875" customWidth="1"/>
    <col min="8203" max="8203" width="11.5546875" customWidth="1"/>
    <col min="8204" max="8204" width="12.88671875" customWidth="1"/>
    <col min="8448" max="8448" width="5.44140625" customWidth="1"/>
    <col min="8449" max="8449" width="6.5546875" customWidth="1"/>
    <col min="8450" max="8450" width="12.33203125" customWidth="1"/>
    <col min="8451" max="8451" width="20.88671875" customWidth="1"/>
    <col min="8452" max="8452" width="11.33203125" customWidth="1"/>
    <col min="8454" max="8454" width="19.5546875" customWidth="1"/>
    <col min="8455" max="8455" width="10.109375" customWidth="1"/>
    <col min="8456" max="8456" width="9.5546875" customWidth="1"/>
    <col min="8457" max="8457" width="13.6640625" customWidth="1"/>
    <col min="8458" max="8458" width="9.5546875" customWidth="1"/>
    <col min="8459" max="8459" width="11.5546875" customWidth="1"/>
    <col min="8460" max="8460" width="12.88671875" customWidth="1"/>
    <col min="8704" max="8704" width="5.44140625" customWidth="1"/>
    <col min="8705" max="8705" width="6.5546875" customWidth="1"/>
    <col min="8706" max="8706" width="12.33203125" customWidth="1"/>
    <col min="8707" max="8707" width="20.88671875" customWidth="1"/>
    <col min="8708" max="8708" width="11.33203125" customWidth="1"/>
    <col min="8710" max="8710" width="19.5546875" customWidth="1"/>
    <col min="8711" max="8711" width="10.109375" customWidth="1"/>
    <col min="8712" max="8712" width="9.5546875" customWidth="1"/>
    <col min="8713" max="8713" width="13.6640625" customWidth="1"/>
    <col min="8714" max="8714" width="9.5546875" customWidth="1"/>
    <col min="8715" max="8715" width="11.5546875" customWidth="1"/>
    <col min="8716" max="8716" width="12.88671875" customWidth="1"/>
    <col min="8960" max="8960" width="5.44140625" customWidth="1"/>
    <col min="8961" max="8961" width="6.5546875" customWidth="1"/>
    <col min="8962" max="8962" width="12.33203125" customWidth="1"/>
    <col min="8963" max="8963" width="20.88671875" customWidth="1"/>
    <col min="8964" max="8964" width="11.33203125" customWidth="1"/>
    <col min="8966" max="8966" width="19.5546875" customWidth="1"/>
    <col min="8967" max="8967" width="10.109375" customWidth="1"/>
    <col min="8968" max="8968" width="9.5546875" customWidth="1"/>
    <col min="8969" max="8969" width="13.6640625" customWidth="1"/>
    <col min="8970" max="8970" width="9.5546875" customWidth="1"/>
    <col min="8971" max="8971" width="11.5546875" customWidth="1"/>
    <col min="8972" max="8972" width="12.88671875" customWidth="1"/>
    <col min="9216" max="9216" width="5.44140625" customWidth="1"/>
    <col min="9217" max="9217" width="6.5546875" customWidth="1"/>
    <col min="9218" max="9218" width="12.33203125" customWidth="1"/>
    <col min="9219" max="9219" width="20.88671875" customWidth="1"/>
    <col min="9220" max="9220" width="11.33203125" customWidth="1"/>
    <col min="9222" max="9222" width="19.5546875" customWidth="1"/>
    <col min="9223" max="9223" width="10.109375" customWidth="1"/>
    <col min="9224" max="9224" width="9.5546875" customWidth="1"/>
    <col min="9225" max="9225" width="13.6640625" customWidth="1"/>
    <col min="9226" max="9226" width="9.5546875" customWidth="1"/>
    <col min="9227" max="9227" width="11.5546875" customWidth="1"/>
    <col min="9228" max="9228" width="12.88671875" customWidth="1"/>
    <col min="9472" max="9472" width="5.44140625" customWidth="1"/>
    <col min="9473" max="9473" width="6.5546875" customWidth="1"/>
    <col min="9474" max="9474" width="12.33203125" customWidth="1"/>
    <col min="9475" max="9475" width="20.88671875" customWidth="1"/>
    <col min="9476" max="9476" width="11.33203125" customWidth="1"/>
    <col min="9478" max="9478" width="19.5546875" customWidth="1"/>
    <col min="9479" max="9479" width="10.109375" customWidth="1"/>
    <col min="9480" max="9480" width="9.5546875" customWidth="1"/>
    <col min="9481" max="9481" width="13.6640625" customWidth="1"/>
    <col min="9482" max="9482" width="9.5546875" customWidth="1"/>
    <col min="9483" max="9483" width="11.5546875" customWidth="1"/>
    <col min="9484" max="9484" width="12.88671875" customWidth="1"/>
    <col min="9728" max="9728" width="5.44140625" customWidth="1"/>
    <col min="9729" max="9729" width="6.5546875" customWidth="1"/>
    <col min="9730" max="9730" width="12.33203125" customWidth="1"/>
    <col min="9731" max="9731" width="20.88671875" customWidth="1"/>
    <col min="9732" max="9732" width="11.33203125" customWidth="1"/>
    <col min="9734" max="9734" width="19.5546875" customWidth="1"/>
    <col min="9735" max="9735" width="10.109375" customWidth="1"/>
    <col min="9736" max="9736" width="9.5546875" customWidth="1"/>
    <col min="9737" max="9737" width="13.6640625" customWidth="1"/>
    <col min="9738" max="9738" width="9.5546875" customWidth="1"/>
    <col min="9739" max="9739" width="11.5546875" customWidth="1"/>
    <col min="9740" max="9740" width="12.88671875" customWidth="1"/>
    <col min="9984" max="9984" width="5.44140625" customWidth="1"/>
    <col min="9985" max="9985" width="6.5546875" customWidth="1"/>
    <col min="9986" max="9986" width="12.33203125" customWidth="1"/>
    <col min="9987" max="9987" width="20.88671875" customWidth="1"/>
    <col min="9988" max="9988" width="11.33203125" customWidth="1"/>
    <col min="9990" max="9990" width="19.5546875" customWidth="1"/>
    <col min="9991" max="9991" width="10.109375" customWidth="1"/>
    <col min="9992" max="9992" width="9.5546875" customWidth="1"/>
    <col min="9993" max="9993" width="13.6640625" customWidth="1"/>
    <col min="9994" max="9994" width="9.5546875" customWidth="1"/>
    <col min="9995" max="9995" width="11.5546875" customWidth="1"/>
    <col min="9996" max="9996" width="12.88671875" customWidth="1"/>
    <col min="10240" max="10240" width="5.44140625" customWidth="1"/>
    <col min="10241" max="10241" width="6.5546875" customWidth="1"/>
    <col min="10242" max="10242" width="12.33203125" customWidth="1"/>
    <col min="10243" max="10243" width="20.88671875" customWidth="1"/>
    <col min="10244" max="10244" width="11.33203125" customWidth="1"/>
    <col min="10246" max="10246" width="19.5546875" customWidth="1"/>
    <col min="10247" max="10247" width="10.109375" customWidth="1"/>
    <col min="10248" max="10248" width="9.5546875" customWidth="1"/>
    <col min="10249" max="10249" width="13.6640625" customWidth="1"/>
    <col min="10250" max="10250" width="9.5546875" customWidth="1"/>
    <col min="10251" max="10251" width="11.5546875" customWidth="1"/>
    <col min="10252" max="10252" width="12.88671875" customWidth="1"/>
    <col min="10496" max="10496" width="5.44140625" customWidth="1"/>
    <col min="10497" max="10497" width="6.5546875" customWidth="1"/>
    <col min="10498" max="10498" width="12.33203125" customWidth="1"/>
    <col min="10499" max="10499" width="20.88671875" customWidth="1"/>
    <col min="10500" max="10500" width="11.33203125" customWidth="1"/>
    <col min="10502" max="10502" width="19.5546875" customWidth="1"/>
    <col min="10503" max="10503" width="10.109375" customWidth="1"/>
    <col min="10504" max="10504" width="9.5546875" customWidth="1"/>
    <col min="10505" max="10505" width="13.6640625" customWidth="1"/>
    <col min="10506" max="10506" width="9.5546875" customWidth="1"/>
    <col min="10507" max="10507" width="11.5546875" customWidth="1"/>
    <col min="10508" max="10508" width="12.88671875" customWidth="1"/>
    <col min="10752" max="10752" width="5.44140625" customWidth="1"/>
    <col min="10753" max="10753" width="6.5546875" customWidth="1"/>
    <col min="10754" max="10754" width="12.33203125" customWidth="1"/>
    <col min="10755" max="10755" width="20.88671875" customWidth="1"/>
    <col min="10756" max="10756" width="11.33203125" customWidth="1"/>
    <col min="10758" max="10758" width="19.5546875" customWidth="1"/>
    <col min="10759" max="10759" width="10.109375" customWidth="1"/>
    <col min="10760" max="10760" width="9.5546875" customWidth="1"/>
    <col min="10761" max="10761" width="13.6640625" customWidth="1"/>
    <col min="10762" max="10762" width="9.5546875" customWidth="1"/>
    <col min="10763" max="10763" width="11.5546875" customWidth="1"/>
    <col min="10764" max="10764" width="12.88671875" customWidth="1"/>
    <col min="11008" max="11008" width="5.44140625" customWidth="1"/>
    <col min="11009" max="11009" width="6.5546875" customWidth="1"/>
    <col min="11010" max="11010" width="12.33203125" customWidth="1"/>
    <col min="11011" max="11011" width="20.88671875" customWidth="1"/>
    <col min="11012" max="11012" width="11.33203125" customWidth="1"/>
    <col min="11014" max="11014" width="19.5546875" customWidth="1"/>
    <col min="11015" max="11015" width="10.109375" customWidth="1"/>
    <col min="11016" max="11016" width="9.5546875" customWidth="1"/>
    <col min="11017" max="11017" width="13.6640625" customWidth="1"/>
    <col min="11018" max="11018" width="9.5546875" customWidth="1"/>
    <col min="11019" max="11019" width="11.5546875" customWidth="1"/>
    <col min="11020" max="11020" width="12.88671875" customWidth="1"/>
    <col min="11264" max="11264" width="5.44140625" customWidth="1"/>
    <col min="11265" max="11265" width="6.5546875" customWidth="1"/>
    <col min="11266" max="11266" width="12.33203125" customWidth="1"/>
    <col min="11267" max="11267" width="20.88671875" customWidth="1"/>
    <col min="11268" max="11268" width="11.33203125" customWidth="1"/>
    <col min="11270" max="11270" width="19.5546875" customWidth="1"/>
    <col min="11271" max="11271" width="10.109375" customWidth="1"/>
    <col min="11272" max="11272" width="9.5546875" customWidth="1"/>
    <col min="11273" max="11273" width="13.6640625" customWidth="1"/>
    <col min="11274" max="11274" width="9.5546875" customWidth="1"/>
    <col min="11275" max="11275" width="11.5546875" customWidth="1"/>
    <col min="11276" max="11276" width="12.88671875" customWidth="1"/>
    <col min="11520" max="11520" width="5.44140625" customWidth="1"/>
    <col min="11521" max="11521" width="6.5546875" customWidth="1"/>
    <col min="11522" max="11522" width="12.33203125" customWidth="1"/>
    <col min="11523" max="11523" width="20.88671875" customWidth="1"/>
    <col min="11524" max="11524" width="11.33203125" customWidth="1"/>
    <col min="11526" max="11526" width="19.5546875" customWidth="1"/>
    <col min="11527" max="11527" width="10.109375" customWidth="1"/>
    <col min="11528" max="11528" width="9.5546875" customWidth="1"/>
    <col min="11529" max="11529" width="13.6640625" customWidth="1"/>
    <col min="11530" max="11530" width="9.5546875" customWidth="1"/>
    <col min="11531" max="11531" width="11.5546875" customWidth="1"/>
    <col min="11532" max="11532" width="12.88671875" customWidth="1"/>
    <col min="11776" max="11776" width="5.44140625" customWidth="1"/>
    <col min="11777" max="11777" width="6.5546875" customWidth="1"/>
    <col min="11778" max="11778" width="12.33203125" customWidth="1"/>
    <col min="11779" max="11779" width="20.88671875" customWidth="1"/>
    <col min="11780" max="11780" width="11.33203125" customWidth="1"/>
    <col min="11782" max="11782" width="19.5546875" customWidth="1"/>
    <col min="11783" max="11783" width="10.109375" customWidth="1"/>
    <col min="11784" max="11784" width="9.5546875" customWidth="1"/>
    <col min="11785" max="11785" width="13.6640625" customWidth="1"/>
    <col min="11786" max="11786" width="9.5546875" customWidth="1"/>
    <col min="11787" max="11787" width="11.5546875" customWidth="1"/>
    <col min="11788" max="11788" width="12.88671875" customWidth="1"/>
    <col min="12032" max="12032" width="5.44140625" customWidth="1"/>
    <col min="12033" max="12033" width="6.5546875" customWidth="1"/>
    <col min="12034" max="12034" width="12.33203125" customWidth="1"/>
    <col min="12035" max="12035" width="20.88671875" customWidth="1"/>
    <col min="12036" max="12036" width="11.33203125" customWidth="1"/>
    <col min="12038" max="12038" width="19.5546875" customWidth="1"/>
    <col min="12039" max="12039" width="10.109375" customWidth="1"/>
    <col min="12040" max="12040" width="9.5546875" customWidth="1"/>
    <col min="12041" max="12041" width="13.6640625" customWidth="1"/>
    <col min="12042" max="12042" width="9.5546875" customWidth="1"/>
    <col min="12043" max="12043" width="11.5546875" customWidth="1"/>
    <col min="12044" max="12044" width="12.88671875" customWidth="1"/>
    <col min="12288" max="12288" width="5.44140625" customWidth="1"/>
    <col min="12289" max="12289" width="6.5546875" customWidth="1"/>
    <col min="12290" max="12290" width="12.33203125" customWidth="1"/>
    <col min="12291" max="12291" width="20.88671875" customWidth="1"/>
    <col min="12292" max="12292" width="11.33203125" customWidth="1"/>
    <col min="12294" max="12294" width="19.5546875" customWidth="1"/>
    <col min="12295" max="12295" width="10.109375" customWidth="1"/>
    <col min="12296" max="12296" width="9.5546875" customWidth="1"/>
    <col min="12297" max="12297" width="13.6640625" customWidth="1"/>
    <col min="12298" max="12298" width="9.5546875" customWidth="1"/>
    <col min="12299" max="12299" width="11.5546875" customWidth="1"/>
    <col min="12300" max="12300" width="12.88671875" customWidth="1"/>
    <col min="12544" max="12544" width="5.44140625" customWidth="1"/>
    <col min="12545" max="12545" width="6.5546875" customWidth="1"/>
    <col min="12546" max="12546" width="12.33203125" customWidth="1"/>
    <col min="12547" max="12547" width="20.88671875" customWidth="1"/>
    <col min="12548" max="12548" width="11.33203125" customWidth="1"/>
    <col min="12550" max="12550" width="19.5546875" customWidth="1"/>
    <col min="12551" max="12551" width="10.109375" customWidth="1"/>
    <col min="12552" max="12552" width="9.5546875" customWidth="1"/>
    <col min="12553" max="12553" width="13.6640625" customWidth="1"/>
    <col min="12554" max="12554" width="9.5546875" customWidth="1"/>
    <col min="12555" max="12555" width="11.5546875" customWidth="1"/>
    <col min="12556" max="12556" width="12.88671875" customWidth="1"/>
    <col min="12800" max="12800" width="5.44140625" customWidth="1"/>
    <col min="12801" max="12801" width="6.5546875" customWidth="1"/>
    <col min="12802" max="12802" width="12.33203125" customWidth="1"/>
    <col min="12803" max="12803" width="20.88671875" customWidth="1"/>
    <col min="12804" max="12804" width="11.33203125" customWidth="1"/>
    <col min="12806" max="12806" width="19.5546875" customWidth="1"/>
    <col min="12807" max="12807" width="10.109375" customWidth="1"/>
    <col min="12808" max="12808" width="9.5546875" customWidth="1"/>
    <col min="12809" max="12809" width="13.6640625" customWidth="1"/>
    <col min="12810" max="12810" width="9.5546875" customWidth="1"/>
    <col min="12811" max="12811" width="11.5546875" customWidth="1"/>
    <col min="12812" max="12812" width="12.88671875" customWidth="1"/>
    <col min="13056" max="13056" width="5.44140625" customWidth="1"/>
    <col min="13057" max="13057" width="6.5546875" customWidth="1"/>
    <col min="13058" max="13058" width="12.33203125" customWidth="1"/>
    <col min="13059" max="13059" width="20.88671875" customWidth="1"/>
    <col min="13060" max="13060" width="11.33203125" customWidth="1"/>
    <col min="13062" max="13062" width="19.5546875" customWidth="1"/>
    <col min="13063" max="13063" width="10.109375" customWidth="1"/>
    <col min="13064" max="13064" width="9.5546875" customWidth="1"/>
    <col min="13065" max="13065" width="13.6640625" customWidth="1"/>
    <col min="13066" max="13066" width="9.5546875" customWidth="1"/>
    <col min="13067" max="13067" width="11.5546875" customWidth="1"/>
    <col min="13068" max="13068" width="12.88671875" customWidth="1"/>
    <col min="13312" max="13312" width="5.44140625" customWidth="1"/>
    <col min="13313" max="13313" width="6.5546875" customWidth="1"/>
    <col min="13314" max="13314" width="12.33203125" customWidth="1"/>
    <col min="13315" max="13315" width="20.88671875" customWidth="1"/>
    <col min="13316" max="13316" width="11.33203125" customWidth="1"/>
    <col min="13318" max="13318" width="19.5546875" customWidth="1"/>
    <col min="13319" max="13319" width="10.109375" customWidth="1"/>
    <col min="13320" max="13320" width="9.5546875" customWidth="1"/>
    <col min="13321" max="13321" width="13.6640625" customWidth="1"/>
    <col min="13322" max="13322" width="9.5546875" customWidth="1"/>
    <col min="13323" max="13323" width="11.5546875" customWidth="1"/>
    <col min="13324" max="13324" width="12.88671875" customWidth="1"/>
    <col min="13568" max="13568" width="5.44140625" customWidth="1"/>
    <col min="13569" max="13569" width="6.5546875" customWidth="1"/>
    <col min="13570" max="13570" width="12.33203125" customWidth="1"/>
    <col min="13571" max="13571" width="20.88671875" customWidth="1"/>
    <col min="13572" max="13572" width="11.33203125" customWidth="1"/>
    <col min="13574" max="13574" width="19.5546875" customWidth="1"/>
    <col min="13575" max="13575" width="10.109375" customWidth="1"/>
    <col min="13576" max="13576" width="9.5546875" customWidth="1"/>
    <col min="13577" max="13577" width="13.6640625" customWidth="1"/>
    <col min="13578" max="13578" width="9.5546875" customWidth="1"/>
    <col min="13579" max="13579" width="11.5546875" customWidth="1"/>
    <col min="13580" max="13580" width="12.88671875" customWidth="1"/>
    <col min="13824" max="13824" width="5.44140625" customWidth="1"/>
    <col min="13825" max="13825" width="6.5546875" customWidth="1"/>
    <col min="13826" max="13826" width="12.33203125" customWidth="1"/>
    <col min="13827" max="13827" width="20.88671875" customWidth="1"/>
    <col min="13828" max="13828" width="11.33203125" customWidth="1"/>
    <col min="13830" max="13830" width="19.5546875" customWidth="1"/>
    <col min="13831" max="13831" width="10.109375" customWidth="1"/>
    <col min="13832" max="13832" width="9.5546875" customWidth="1"/>
    <col min="13833" max="13833" width="13.6640625" customWidth="1"/>
    <col min="13834" max="13834" width="9.5546875" customWidth="1"/>
    <col min="13835" max="13835" width="11.5546875" customWidth="1"/>
    <col min="13836" max="13836" width="12.88671875" customWidth="1"/>
    <col min="14080" max="14080" width="5.44140625" customWidth="1"/>
    <col min="14081" max="14081" width="6.5546875" customWidth="1"/>
    <col min="14082" max="14082" width="12.33203125" customWidth="1"/>
    <col min="14083" max="14083" width="20.88671875" customWidth="1"/>
    <col min="14084" max="14084" width="11.33203125" customWidth="1"/>
    <col min="14086" max="14086" width="19.5546875" customWidth="1"/>
    <col min="14087" max="14087" width="10.109375" customWidth="1"/>
    <col min="14088" max="14088" width="9.5546875" customWidth="1"/>
    <col min="14089" max="14089" width="13.6640625" customWidth="1"/>
    <col min="14090" max="14090" width="9.5546875" customWidth="1"/>
    <col min="14091" max="14091" width="11.5546875" customWidth="1"/>
    <col min="14092" max="14092" width="12.88671875" customWidth="1"/>
    <col min="14336" max="14336" width="5.44140625" customWidth="1"/>
    <col min="14337" max="14337" width="6.5546875" customWidth="1"/>
    <col min="14338" max="14338" width="12.33203125" customWidth="1"/>
    <col min="14339" max="14339" width="20.88671875" customWidth="1"/>
    <col min="14340" max="14340" width="11.33203125" customWidth="1"/>
    <col min="14342" max="14342" width="19.5546875" customWidth="1"/>
    <col min="14343" max="14343" width="10.109375" customWidth="1"/>
    <col min="14344" max="14344" width="9.5546875" customWidth="1"/>
    <col min="14345" max="14345" width="13.6640625" customWidth="1"/>
    <col min="14346" max="14346" width="9.5546875" customWidth="1"/>
    <col min="14347" max="14347" width="11.5546875" customWidth="1"/>
    <col min="14348" max="14348" width="12.88671875" customWidth="1"/>
    <col min="14592" max="14592" width="5.44140625" customWidth="1"/>
    <col min="14593" max="14593" width="6.5546875" customWidth="1"/>
    <col min="14594" max="14594" width="12.33203125" customWidth="1"/>
    <col min="14595" max="14595" width="20.88671875" customWidth="1"/>
    <col min="14596" max="14596" width="11.33203125" customWidth="1"/>
    <col min="14598" max="14598" width="19.5546875" customWidth="1"/>
    <col min="14599" max="14599" width="10.109375" customWidth="1"/>
    <col min="14600" max="14600" width="9.5546875" customWidth="1"/>
    <col min="14601" max="14601" width="13.6640625" customWidth="1"/>
    <col min="14602" max="14602" width="9.5546875" customWidth="1"/>
    <col min="14603" max="14603" width="11.5546875" customWidth="1"/>
    <col min="14604" max="14604" width="12.88671875" customWidth="1"/>
    <col min="14848" max="14848" width="5.44140625" customWidth="1"/>
    <col min="14849" max="14849" width="6.5546875" customWidth="1"/>
    <col min="14850" max="14850" width="12.33203125" customWidth="1"/>
    <col min="14851" max="14851" width="20.88671875" customWidth="1"/>
    <col min="14852" max="14852" width="11.33203125" customWidth="1"/>
    <col min="14854" max="14854" width="19.5546875" customWidth="1"/>
    <col min="14855" max="14855" width="10.109375" customWidth="1"/>
    <col min="14856" max="14856" width="9.5546875" customWidth="1"/>
    <col min="14857" max="14857" width="13.6640625" customWidth="1"/>
    <col min="14858" max="14858" width="9.5546875" customWidth="1"/>
    <col min="14859" max="14859" width="11.5546875" customWidth="1"/>
    <col min="14860" max="14860" width="12.88671875" customWidth="1"/>
    <col min="15104" max="15104" width="5.44140625" customWidth="1"/>
    <col min="15105" max="15105" width="6.5546875" customWidth="1"/>
    <col min="15106" max="15106" width="12.33203125" customWidth="1"/>
    <col min="15107" max="15107" width="20.88671875" customWidth="1"/>
    <col min="15108" max="15108" width="11.33203125" customWidth="1"/>
    <col min="15110" max="15110" width="19.5546875" customWidth="1"/>
    <col min="15111" max="15111" width="10.109375" customWidth="1"/>
    <col min="15112" max="15112" width="9.5546875" customWidth="1"/>
    <col min="15113" max="15113" width="13.6640625" customWidth="1"/>
    <col min="15114" max="15114" width="9.5546875" customWidth="1"/>
    <col min="15115" max="15115" width="11.5546875" customWidth="1"/>
    <col min="15116" max="15116" width="12.88671875" customWidth="1"/>
    <col min="15360" max="15360" width="5.44140625" customWidth="1"/>
    <col min="15361" max="15361" width="6.5546875" customWidth="1"/>
    <col min="15362" max="15362" width="12.33203125" customWidth="1"/>
    <col min="15363" max="15363" width="20.88671875" customWidth="1"/>
    <col min="15364" max="15364" width="11.33203125" customWidth="1"/>
    <col min="15366" max="15366" width="19.5546875" customWidth="1"/>
    <col min="15367" max="15367" width="10.109375" customWidth="1"/>
    <col min="15368" max="15368" width="9.5546875" customWidth="1"/>
    <col min="15369" max="15369" width="13.6640625" customWidth="1"/>
    <col min="15370" max="15370" width="9.5546875" customWidth="1"/>
    <col min="15371" max="15371" width="11.5546875" customWidth="1"/>
    <col min="15372" max="15372" width="12.88671875" customWidth="1"/>
    <col min="15616" max="15616" width="5.44140625" customWidth="1"/>
    <col min="15617" max="15617" width="6.5546875" customWidth="1"/>
    <col min="15618" max="15618" width="12.33203125" customWidth="1"/>
    <col min="15619" max="15619" width="20.88671875" customWidth="1"/>
    <col min="15620" max="15620" width="11.33203125" customWidth="1"/>
    <col min="15622" max="15622" width="19.5546875" customWidth="1"/>
    <col min="15623" max="15623" width="10.109375" customWidth="1"/>
    <col min="15624" max="15624" width="9.5546875" customWidth="1"/>
    <col min="15625" max="15625" width="13.6640625" customWidth="1"/>
    <col min="15626" max="15626" width="9.5546875" customWidth="1"/>
    <col min="15627" max="15627" width="11.5546875" customWidth="1"/>
    <col min="15628" max="15628" width="12.88671875" customWidth="1"/>
    <col min="15872" max="15872" width="5.44140625" customWidth="1"/>
    <col min="15873" max="15873" width="6.5546875" customWidth="1"/>
    <col min="15874" max="15874" width="12.33203125" customWidth="1"/>
    <col min="15875" max="15875" width="20.88671875" customWidth="1"/>
    <col min="15876" max="15876" width="11.33203125" customWidth="1"/>
    <col min="15878" max="15878" width="19.5546875" customWidth="1"/>
    <col min="15879" max="15879" width="10.109375" customWidth="1"/>
    <col min="15880" max="15880" width="9.5546875" customWidth="1"/>
    <col min="15881" max="15881" width="13.6640625" customWidth="1"/>
    <col min="15882" max="15882" width="9.5546875" customWidth="1"/>
    <col min="15883" max="15883" width="11.5546875" customWidth="1"/>
    <col min="15884" max="15884" width="12.88671875" customWidth="1"/>
    <col min="16128" max="16128" width="5.44140625" customWidth="1"/>
    <col min="16129" max="16129" width="6.5546875" customWidth="1"/>
    <col min="16130" max="16130" width="12.33203125" customWidth="1"/>
    <col min="16131" max="16131" width="20.88671875" customWidth="1"/>
    <col min="16132" max="16132" width="11.33203125" customWidth="1"/>
    <col min="16134" max="16134" width="19.5546875" customWidth="1"/>
    <col min="16135" max="16135" width="10.109375" customWidth="1"/>
    <col min="16136" max="16136" width="9.5546875" customWidth="1"/>
    <col min="16137" max="16137" width="13.6640625" customWidth="1"/>
    <col min="16138" max="16138" width="9.5546875" customWidth="1"/>
    <col min="16139" max="16139" width="11.5546875" customWidth="1"/>
    <col min="16140" max="16140" width="12.88671875" customWidth="1"/>
  </cols>
  <sheetData>
    <row r="1" spans="1:13" ht="2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8.600000000000001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6.6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0.9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8.4" customHeight="1" x14ac:dyDescent="0.25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ht="22.2" customHeight="1" x14ac:dyDescent="0.25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19.95" customHeight="1" x14ac:dyDescent="0.25">
      <c r="A7" s="89" t="s">
        <v>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ht="6.6" customHeight="1" thickBot="1" x14ac:dyDescent="0.3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8.600000000000001" thickTop="1" x14ac:dyDescent="0.25">
      <c r="A9" s="96" t="s">
        <v>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3" ht="18" x14ac:dyDescent="0.25">
      <c r="A10" s="99" t="s">
        <v>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ht="18" x14ac:dyDescent="0.25">
      <c r="A11" s="102" t="s">
        <v>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1:13" ht="9.6" customHeight="1" x14ac:dyDescent="0.25">
      <c r="A12" s="105" t="s">
        <v>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3" ht="15.6" x14ac:dyDescent="0.25">
      <c r="A13" s="108" t="s">
        <v>8</v>
      </c>
      <c r="B13" s="109"/>
      <c r="C13" s="109"/>
      <c r="D13" s="109"/>
      <c r="E13" s="2"/>
      <c r="F13" s="3"/>
      <c r="G13" s="4" t="s">
        <v>9</v>
      </c>
      <c r="H13" s="5"/>
      <c r="I13" s="5"/>
      <c r="J13" s="6"/>
      <c r="K13" s="7"/>
      <c r="L13" s="8"/>
      <c r="M13" s="9" t="s">
        <v>10</v>
      </c>
    </row>
    <row r="14" spans="1:13" ht="15.6" x14ac:dyDescent="0.25">
      <c r="A14" s="110" t="s">
        <v>11</v>
      </c>
      <c r="B14" s="111"/>
      <c r="C14" s="111"/>
      <c r="D14" s="111"/>
      <c r="E14" s="10"/>
      <c r="F14" s="11"/>
      <c r="G14" s="12" t="s">
        <v>12</v>
      </c>
      <c r="H14" s="13"/>
      <c r="I14" s="13"/>
      <c r="J14" s="14"/>
      <c r="K14" s="15"/>
      <c r="L14" s="16"/>
      <c r="M14" s="17" t="s">
        <v>13</v>
      </c>
    </row>
    <row r="15" spans="1:13" ht="14.4" x14ac:dyDescent="0.25">
      <c r="A15" s="112" t="s">
        <v>14</v>
      </c>
      <c r="B15" s="113"/>
      <c r="C15" s="113"/>
      <c r="D15" s="113"/>
      <c r="E15" s="113"/>
      <c r="F15" s="113"/>
      <c r="G15" s="114"/>
      <c r="H15" s="115" t="s">
        <v>15</v>
      </c>
      <c r="I15" s="116"/>
      <c r="J15" s="116"/>
      <c r="K15" s="116"/>
      <c r="L15" s="116"/>
      <c r="M15" s="117"/>
    </row>
    <row r="16" spans="1:13" ht="14.4" x14ac:dyDescent="0.25">
      <c r="A16" s="18" t="s">
        <v>16</v>
      </c>
      <c r="B16" s="19"/>
      <c r="C16" s="19"/>
      <c r="D16" s="20"/>
      <c r="E16" s="21" t="s">
        <v>2</v>
      </c>
      <c r="F16" s="20"/>
      <c r="G16" s="21"/>
      <c r="H16" s="92" t="s">
        <v>17</v>
      </c>
      <c r="I16" s="93"/>
      <c r="J16" s="93"/>
      <c r="K16" s="93"/>
      <c r="L16" s="93"/>
      <c r="M16" s="94"/>
    </row>
    <row r="17" spans="1:15" ht="14.4" x14ac:dyDescent="0.25">
      <c r="A17" s="18" t="s">
        <v>18</v>
      </c>
      <c r="B17" s="19"/>
      <c r="C17" s="19"/>
      <c r="D17" s="21"/>
      <c r="E17" s="24"/>
      <c r="F17" s="20"/>
      <c r="G17" s="25" t="s">
        <v>19</v>
      </c>
      <c r="H17" s="92" t="s">
        <v>20</v>
      </c>
      <c r="I17" s="93"/>
      <c r="J17" s="93"/>
      <c r="K17" s="93"/>
      <c r="L17" s="93"/>
      <c r="M17" s="94"/>
    </row>
    <row r="18" spans="1:15" ht="14.4" x14ac:dyDescent="0.25">
      <c r="A18" s="18" t="s">
        <v>21</v>
      </c>
      <c r="B18" s="19"/>
      <c r="C18" s="19"/>
      <c r="D18" s="21"/>
      <c r="E18" s="24"/>
      <c r="F18" s="20"/>
      <c r="G18" s="25" t="s">
        <v>22</v>
      </c>
      <c r="H18" s="92" t="s">
        <v>23</v>
      </c>
      <c r="I18" s="93"/>
      <c r="J18" s="93"/>
      <c r="K18" s="93"/>
      <c r="L18" s="93"/>
      <c r="M18" s="94"/>
    </row>
    <row r="19" spans="1:15" ht="16.2" thickBot="1" x14ac:dyDescent="0.3">
      <c r="A19" s="18" t="s">
        <v>24</v>
      </c>
      <c r="B19" s="26"/>
      <c r="C19" s="26"/>
      <c r="D19" s="27"/>
      <c r="E19" s="28"/>
      <c r="F19" s="27"/>
      <c r="G19" s="25" t="s">
        <v>25</v>
      </c>
      <c r="H19" s="22" t="s">
        <v>26</v>
      </c>
      <c r="I19" s="23"/>
      <c r="J19" s="29"/>
      <c r="K19" s="30">
        <v>0.5</v>
      </c>
      <c r="M19" s="31" t="s">
        <v>27</v>
      </c>
    </row>
    <row r="20" spans="1:15" ht="15" thickTop="1" thickBot="1" x14ac:dyDescent="0.3">
      <c r="A20" s="32"/>
      <c r="B20" s="33"/>
      <c r="C20" s="33"/>
      <c r="D20" s="34"/>
      <c r="E20" s="35"/>
      <c r="F20" s="34"/>
      <c r="G20" s="34"/>
      <c r="H20" s="36"/>
      <c r="I20" s="36"/>
      <c r="J20" s="37"/>
      <c r="K20" s="38"/>
      <c r="L20" s="34"/>
      <c r="M20" s="39"/>
    </row>
    <row r="21" spans="1:15" ht="13.95" customHeight="1" thickTop="1" x14ac:dyDescent="0.25">
      <c r="A21" s="118" t="s">
        <v>28</v>
      </c>
      <c r="B21" s="120" t="s">
        <v>29</v>
      </c>
      <c r="C21" s="120" t="s">
        <v>30</v>
      </c>
      <c r="D21" s="120" t="s">
        <v>31</v>
      </c>
      <c r="E21" s="122" t="s">
        <v>32</v>
      </c>
      <c r="F21" s="120" t="s">
        <v>33</v>
      </c>
      <c r="G21" s="124" t="s">
        <v>34</v>
      </c>
      <c r="H21" s="126" t="s">
        <v>35</v>
      </c>
      <c r="I21" s="126" t="s">
        <v>36</v>
      </c>
      <c r="J21" s="128" t="s">
        <v>37</v>
      </c>
      <c r="K21" s="130" t="s">
        <v>38</v>
      </c>
      <c r="L21" s="132" t="s">
        <v>39</v>
      </c>
      <c r="M21" s="134" t="s">
        <v>40</v>
      </c>
    </row>
    <row r="22" spans="1:15" ht="13.2" customHeight="1" x14ac:dyDescent="0.25">
      <c r="A22" s="119"/>
      <c r="B22" s="121"/>
      <c r="C22" s="121"/>
      <c r="D22" s="121"/>
      <c r="E22" s="123"/>
      <c r="F22" s="121"/>
      <c r="G22" s="125"/>
      <c r="H22" s="127"/>
      <c r="I22" s="127"/>
      <c r="J22" s="129"/>
      <c r="K22" s="131"/>
      <c r="L22" s="133"/>
      <c r="M22" s="135"/>
    </row>
    <row r="23" spans="1:15" ht="14.25" customHeight="1" x14ac:dyDescent="0.25">
      <c r="A23" s="40">
        <v>1</v>
      </c>
      <c r="B23" s="41">
        <v>150</v>
      </c>
      <c r="C23" s="42">
        <v>10094923271</v>
      </c>
      <c r="D23" s="42" t="s">
        <v>70</v>
      </c>
      <c r="E23" s="43">
        <v>38917</v>
      </c>
      <c r="F23" s="43" t="s">
        <v>44</v>
      </c>
      <c r="G23" s="43" t="s">
        <v>41</v>
      </c>
      <c r="H23" s="44">
        <v>12.542</v>
      </c>
      <c r="I23" s="44">
        <v>13.496</v>
      </c>
      <c r="J23" s="86">
        <v>3.0136574074074077E-4</v>
      </c>
      <c r="K23" s="45">
        <v>69.129733466472075</v>
      </c>
      <c r="L23" s="46" t="s">
        <v>42</v>
      </c>
      <c r="M23" s="47" t="s">
        <v>43</v>
      </c>
      <c r="O23" s="88"/>
    </row>
    <row r="24" spans="1:15" ht="14.25" customHeight="1" x14ac:dyDescent="0.25">
      <c r="A24" s="40">
        <v>2</v>
      </c>
      <c r="B24" s="46">
        <v>227</v>
      </c>
      <c r="C24" s="42">
        <v>10112134711</v>
      </c>
      <c r="D24" s="42" t="s">
        <v>71</v>
      </c>
      <c r="E24" s="43">
        <v>38958</v>
      </c>
      <c r="F24" s="43" t="s">
        <v>44</v>
      </c>
      <c r="G24" s="43" t="s">
        <v>72</v>
      </c>
      <c r="H24" s="44">
        <v>12.747</v>
      </c>
      <c r="I24" s="44">
        <v>13.710999999999999</v>
      </c>
      <c r="J24" s="87">
        <v>3.0622685185185185E-4</v>
      </c>
      <c r="K24" s="45">
        <v>68.032353163504425</v>
      </c>
      <c r="L24" s="46" t="s">
        <v>42</v>
      </c>
      <c r="M24" s="48"/>
    </row>
    <row r="25" spans="1:15" ht="14.25" customHeight="1" x14ac:dyDescent="0.25">
      <c r="A25" s="40">
        <v>3</v>
      </c>
      <c r="B25" s="46">
        <v>231</v>
      </c>
      <c r="C25" s="42">
        <v>10100511986</v>
      </c>
      <c r="D25" s="42" t="s">
        <v>73</v>
      </c>
      <c r="E25" s="43">
        <v>38756</v>
      </c>
      <c r="F25" s="43" t="s">
        <v>44</v>
      </c>
      <c r="G25" s="43" t="s">
        <v>72</v>
      </c>
      <c r="H25" s="44">
        <v>12.798</v>
      </c>
      <c r="I25" s="44">
        <v>14.13</v>
      </c>
      <c r="J25" s="86">
        <v>3.1166666666666669E-4</v>
      </c>
      <c r="K25" s="45">
        <v>66.844919786096256</v>
      </c>
      <c r="L25" s="46" t="s">
        <v>44</v>
      </c>
      <c r="M25" s="48"/>
    </row>
    <row r="26" spans="1:15" ht="14.25" customHeight="1" x14ac:dyDescent="0.25">
      <c r="A26" s="40">
        <v>4</v>
      </c>
      <c r="B26" s="41">
        <v>136</v>
      </c>
      <c r="C26" s="42">
        <v>10090420148</v>
      </c>
      <c r="D26" s="42" t="s">
        <v>74</v>
      </c>
      <c r="E26" s="43">
        <v>38909</v>
      </c>
      <c r="F26" s="43" t="s">
        <v>44</v>
      </c>
      <c r="G26" s="43" t="s">
        <v>45</v>
      </c>
      <c r="H26" s="44">
        <v>13.077</v>
      </c>
      <c r="I26" s="44">
        <v>13.909000000000001</v>
      </c>
      <c r="J26" s="86">
        <v>3.1233796296296299E-4</v>
      </c>
      <c r="K26" s="45">
        <v>66.701252501296963</v>
      </c>
      <c r="L26" s="46" t="s">
        <v>44</v>
      </c>
      <c r="M26" s="48"/>
    </row>
    <row r="27" spans="1:15" ht="14.25" customHeight="1" x14ac:dyDescent="0.25">
      <c r="A27" s="40">
        <v>5</v>
      </c>
      <c r="B27" s="46">
        <v>228</v>
      </c>
      <c r="C27" s="42">
        <v>10092179383</v>
      </c>
      <c r="D27" s="42" t="s">
        <v>75</v>
      </c>
      <c r="E27" s="43">
        <v>38819</v>
      </c>
      <c r="F27" s="43" t="s">
        <v>44</v>
      </c>
      <c r="G27" s="43" t="s">
        <v>72</v>
      </c>
      <c r="H27" s="44">
        <v>12.941000000000001</v>
      </c>
      <c r="I27" s="44">
        <v>14.194999999999999</v>
      </c>
      <c r="J27" s="86">
        <v>3.1407407407407409E-4</v>
      </c>
      <c r="K27" s="45">
        <v>66.33254716981132</v>
      </c>
      <c r="L27" s="46" t="s">
        <v>44</v>
      </c>
      <c r="M27" s="48"/>
    </row>
    <row r="28" spans="1:15" ht="14.25" customHeight="1" x14ac:dyDescent="0.25">
      <c r="A28" s="40">
        <v>6</v>
      </c>
      <c r="B28" s="46">
        <v>254</v>
      </c>
      <c r="C28" s="42">
        <v>10090423683</v>
      </c>
      <c r="D28" s="42" t="s">
        <v>76</v>
      </c>
      <c r="E28" s="43">
        <v>38945</v>
      </c>
      <c r="F28" s="43" t="s">
        <v>44</v>
      </c>
      <c r="G28" s="43" t="s">
        <v>72</v>
      </c>
      <c r="H28" s="44">
        <v>13.157999999999999</v>
      </c>
      <c r="I28" s="44">
        <v>14.325000000000001</v>
      </c>
      <c r="J28" s="86">
        <v>3.1809027777777776E-4</v>
      </c>
      <c r="K28" s="45">
        <v>65.495033293308595</v>
      </c>
      <c r="L28" s="46" t="s">
        <v>44</v>
      </c>
      <c r="M28" s="48"/>
    </row>
    <row r="29" spans="1:15" ht="14.25" customHeight="1" x14ac:dyDescent="0.25">
      <c r="A29" s="40">
        <v>7</v>
      </c>
      <c r="B29" s="46">
        <v>229</v>
      </c>
      <c r="C29" s="42">
        <v>10107322194</v>
      </c>
      <c r="D29" s="42" t="s">
        <v>77</v>
      </c>
      <c r="E29" s="43">
        <v>39113</v>
      </c>
      <c r="F29" s="43" t="s">
        <v>44</v>
      </c>
      <c r="G29" s="43" t="s">
        <v>72</v>
      </c>
      <c r="H29" s="44">
        <v>13.374000000000001</v>
      </c>
      <c r="I29" s="44">
        <v>14.168000000000001</v>
      </c>
      <c r="J29" s="86">
        <v>3.1877314814814816E-4</v>
      </c>
      <c r="K29" s="45">
        <v>65.354730956357557</v>
      </c>
      <c r="L29" s="46" t="s">
        <v>44</v>
      </c>
      <c r="M29" s="48"/>
    </row>
    <row r="30" spans="1:15" ht="14.25" customHeight="1" x14ac:dyDescent="0.25">
      <c r="A30" s="40">
        <v>8</v>
      </c>
      <c r="B30" s="41">
        <v>139</v>
      </c>
      <c r="C30" s="42">
        <v>10111626065</v>
      </c>
      <c r="D30" s="42" t="s">
        <v>78</v>
      </c>
      <c r="E30" s="43">
        <v>39347</v>
      </c>
      <c r="F30" s="43" t="s">
        <v>44</v>
      </c>
      <c r="G30" s="43" t="s">
        <v>45</v>
      </c>
      <c r="H30" s="44">
        <v>13.430999999999999</v>
      </c>
      <c r="I30" s="44">
        <v>14.224000000000002</v>
      </c>
      <c r="J30" s="86">
        <v>3.2008101851851853E-4</v>
      </c>
      <c r="K30" s="45">
        <v>65.087687579099622</v>
      </c>
      <c r="L30" s="46" t="s">
        <v>44</v>
      </c>
      <c r="M30" s="48"/>
    </row>
    <row r="31" spans="1:15" ht="14.25" customHeight="1" x14ac:dyDescent="0.25">
      <c r="A31" s="40">
        <v>9</v>
      </c>
      <c r="B31" s="46">
        <v>233</v>
      </c>
      <c r="C31" s="42">
        <v>10082410978</v>
      </c>
      <c r="D31" s="42" t="s">
        <v>79</v>
      </c>
      <c r="E31" s="43">
        <v>38794</v>
      </c>
      <c r="F31" s="43" t="s">
        <v>44</v>
      </c>
      <c r="G31" s="43" t="s">
        <v>72</v>
      </c>
      <c r="H31" s="44">
        <v>13.092000000000001</v>
      </c>
      <c r="I31" s="44">
        <v>14.574</v>
      </c>
      <c r="J31" s="86">
        <v>3.2020833333333331E-4</v>
      </c>
      <c r="K31" s="45">
        <v>65.061808718282364</v>
      </c>
      <c r="L31" s="46" t="s">
        <v>44</v>
      </c>
      <c r="M31" s="48"/>
    </row>
    <row r="32" spans="1:15" ht="14.25" customHeight="1" x14ac:dyDescent="0.25">
      <c r="A32" s="40">
        <v>10</v>
      </c>
      <c r="B32" s="46">
        <v>252</v>
      </c>
      <c r="C32" s="42">
        <v>10090059834</v>
      </c>
      <c r="D32" s="42" t="s">
        <v>80</v>
      </c>
      <c r="E32" s="43">
        <v>39363</v>
      </c>
      <c r="F32" s="43" t="s">
        <v>44</v>
      </c>
      <c r="G32" s="43" t="s">
        <v>72</v>
      </c>
      <c r="H32" s="44">
        <v>13.284000000000001</v>
      </c>
      <c r="I32" s="44">
        <v>14.552999999999999</v>
      </c>
      <c r="J32" s="86">
        <v>3.2218749999999999E-4</v>
      </c>
      <c r="K32" s="45">
        <v>64.662140316844486</v>
      </c>
      <c r="L32" s="46" t="s">
        <v>44</v>
      </c>
      <c r="M32" s="48"/>
    </row>
    <row r="33" spans="1:13" ht="14.25" customHeight="1" x14ac:dyDescent="0.25">
      <c r="A33" s="40">
        <v>11</v>
      </c>
      <c r="B33" s="41">
        <v>58</v>
      </c>
      <c r="C33" s="42">
        <v>10115493638</v>
      </c>
      <c r="D33" s="42" t="s">
        <v>81</v>
      </c>
      <c r="E33" s="43">
        <v>39607</v>
      </c>
      <c r="F33" s="43" t="s">
        <v>44</v>
      </c>
      <c r="G33" s="43" t="s">
        <v>45</v>
      </c>
      <c r="H33" s="44">
        <v>13.489000000000001</v>
      </c>
      <c r="I33" s="44">
        <v>14.433999999999997</v>
      </c>
      <c r="J33" s="86">
        <v>3.2318287037037043E-4</v>
      </c>
      <c r="K33" s="45">
        <v>64.46298750134298</v>
      </c>
      <c r="L33" s="46" t="s">
        <v>44</v>
      </c>
      <c r="M33" s="48"/>
    </row>
    <row r="34" spans="1:13" ht="14.25" customHeight="1" x14ac:dyDescent="0.25">
      <c r="A34" s="40">
        <v>12</v>
      </c>
      <c r="B34" s="46">
        <v>253</v>
      </c>
      <c r="C34" s="42">
        <v>10102210500</v>
      </c>
      <c r="D34" s="42" t="s">
        <v>82</v>
      </c>
      <c r="E34" s="43">
        <v>39061</v>
      </c>
      <c r="F34" s="46" t="s">
        <v>111</v>
      </c>
      <c r="G34" s="43" t="s">
        <v>72</v>
      </c>
      <c r="H34" s="44">
        <v>13.632</v>
      </c>
      <c r="I34" s="44">
        <v>14.619000000000002</v>
      </c>
      <c r="J34" s="86">
        <v>3.2697916666666666E-4</v>
      </c>
      <c r="K34" s="45">
        <v>63.71455877668047</v>
      </c>
      <c r="L34" s="46" t="s">
        <v>44</v>
      </c>
      <c r="M34" s="48"/>
    </row>
    <row r="35" spans="1:13" ht="14.25" customHeight="1" x14ac:dyDescent="0.25">
      <c r="A35" s="40">
        <v>13</v>
      </c>
      <c r="B35" s="46">
        <v>256</v>
      </c>
      <c r="C35" s="42">
        <v>10112680941</v>
      </c>
      <c r="D35" s="42" t="s">
        <v>83</v>
      </c>
      <c r="E35" s="43">
        <v>39226</v>
      </c>
      <c r="F35" s="43" t="s">
        <v>44</v>
      </c>
      <c r="G35" s="43" t="s">
        <v>72</v>
      </c>
      <c r="H35" s="44">
        <v>13.742000000000001</v>
      </c>
      <c r="I35" s="44">
        <v>14.538999999999998</v>
      </c>
      <c r="J35" s="86">
        <v>3.2732638888888888E-4</v>
      </c>
      <c r="K35" s="45">
        <v>63.646971464941132</v>
      </c>
      <c r="L35" s="46" t="s">
        <v>44</v>
      </c>
      <c r="M35" s="48"/>
    </row>
    <row r="36" spans="1:13" ht="14.25" customHeight="1" x14ac:dyDescent="0.25">
      <c r="A36" s="40">
        <v>14</v>
      </c>
      <c r="B36" s="41">
        <v>54</v>
      </c>
      <c r="C36" s="42">
        <v>10125311654</v>
      </c>
      <c r="D36" s="42" t="s">
        <v>84</v>
      </c>
      <c r="E36" s="43">
        <v>39586</v>
      </c>
      <c r="F36" s="43" t="s">
        <v>44</v>
      </c>
      <c r="G36" s="43" t="s">
        <v>45</v>
      </c>
      <c r="H36" s="44">
        <v>13.715999999999999</v>
      </c>
      <c r="I36" s="44">
        <v>14.69</v>
      </c>
      <c r="J36" s="86">
        <v>3.2877314814814813E-4</v>
      </c>
      <c r="K36" s="45">
        <v>63.366894318101814</v>
      </c>
      <c r="L36" s="46" t="s">
        <v>44</v>
      </c>
      <c r="M36" s="48"/>
    </row>
    <row r="37" spans="1:13" ht="14.25" customHeight="1" x14ac:dyDescent="0.25">
      <c r="A37" s="40">
        <v>15</v>
      </c>
      <c r="B37" s="41">
        <v>55</v>
      </c>
      <c r="C37" s="42">
        <v>10125311856</v>
      </c>
      <c r="D37" s="42" t="s">
        <v>85</v>
      </c>
      <c r="E37" s="43">
        <v>39525</v>
      </c>
      <c r="F37" s="43" t="s">
        <v>44</v>
      </c>
      <c r="G37" s="43" t="s">
        <v>45</v>
      </c>
      <c r="H37" s="44">
        <v>13.93</v>
      </c>
      <c r="I37" s="44">
        <v>14.649000000000001</v>
      </c>
      <c r="J37" s="86">
        <v>3.30775462962963E-4</v>
      </c>
      <c r="K37" s="45">
        <v>62.9833094230029</v>
      </c>
      <c r="L37" s="46" t="s">
        <v>44</v>
      </c>
      <c r="M37" s="48"/>
    </row>
    <row r="38" spans="1:13" ht="14.25" customHeight="1" x14ac:dyDescent="0.25">
      <c r="A38" s="40">
        <v>16</v>
      </c>
      <c r="B38" s="46">
        <v>223</v>
      </c>
      <c r="C38" s="42">
        <v>10130335345</v>
      </c>
      <c r="D38" s="42" t="s">
        <v>86</v>
      </c>
      <c r="E38" s="43">
        <v>38821</v>
      </c>
      <c r="F38" s="43" t="s">
        <v>44</v>
      </c>
      <c r="G38" s="43" t="s">
        <v>72</v>
      </c>
      <c r="H38" s="44">
        <v>13.565</v>
      </c>
      <c r="I38" s="44">
        <v>15.173</v>
      </c>
      <c r="J38" s="86">
        <v>3.3261574074074074E-4</v>
      </c>
      <c r="K38" s="45">
        <v>62.634838889275521</v>
      </c>
      <c r="L38" s="46" t="s">
        <v>44</v>
      </c>
      <c r="M38" s="48"/>
    </row>
    <row r="39" spans="1:13" ht="14.25" customHeight="1" x14ac:dyDescent="0.25">
      <c r="A39" s="40">
        <v>17</v>
      </c>
      <c r="B39" s="41">
        <v>158</v>
      </c>
      <c r="C39" s="42">
        <v>10117968350</v>
      </c>
      <c r="D39" s="42" t="s">
        <v>87</v>
      </c>
      <c r="E39" s="43">
        <v>39728</v>
      </c>
      <c r="F39" s="46" t="s">
        <v>111</v>
      </c>
      <c r="G39" s="43" t="s">
        <v>45</v>
      </c>
      <c r="H39" s="44">
        <v>14.064</v>
      </c>
      <c r="I39" s="44">
        <v>14.847999999999999</v>
      </c>
      <c r="J39" s="86">
        <v>3.346296296296296E-4</v>
      </c>
      <c r="K39" s="45">
        <v>62.257885998893201</v>
      </c>
      <c r="L39" s="46" t="s">
        <v>44</v>
      </c>
      <c r="M39" s="48"/>
    </row>
    <row r="40" spans="1:13" ht="14.25" customHeight="1" x14ac:dyDescent="0.25">
      <c r="A40" s="40">
        <v>18</v>
      </c>
      <c r="B40" s="41">
        <v>206</v>
      </c>
      <c r="C40" s="42">
        <v>10100863008</v>
      </c>
      <c r="D40" s="42" t="s">
        <v>88</v>
      </c>
      <c r="E40" s="43">
        <v>39432</v>
      </c>
      <c r="F40" s="43" t="s">
        <v>44</v>
      </c>
      <c r="G40" s="43" t="s">
        <v>41</v>
      </c>
      <c r="H40" s="44">
        <v>13.686</v>
      </c>
      <c r="I40" s="44">
        <v>15.233000000000001</v>
      </c>
      <c r="J40" s="86">
        <v>3.3471064814814816E-4</v>
      </c>
      <c r="K40" s="45">
        <v>62.242816141636986</v>
      </c>
      <c r="L40" s="46" t="s">
        <v>44</v>
      </c>
      <c r="M40" s="48"/>
    </row>
    <row r="41" spans="1:13" ht="14.25" customHeight="1" x14ac:dyDescent="0.25">
      <c r="A41" s="40">
        <v>19</v>
      </c>
      <c r="B41" s="41">
        <v>56</v>
      </c>
      <c r="C41" s="42">
        <v>10125312260</v>
      </c>
      <c r="D41" s="42" t="s">
        <v>89</v>
      </c>
      <c r="E41" s="43">
        <v>39469</v>
      </c>
      <c r="F41" s="43" t="s">
        <v>44</v>
      </c>
      <c r="G41" s="43" t="s">
        <v>45</v>
      </c>
      <c r="H41" s="44">
        <v>14.436999999999999</v>
      </c>
      <c r="I41" s="44">
        <v>14.680999999999999</v>
      </c>
      <c r="J41" s="86">
        <v>3.3701388888888887E-4</v>
      </c>
      <c r="K41" s="45">
        <v>61.817432515969507</v>
      </c>
      <c r="L41" s="46" t="s">
        <v>44</v>
      </c>
      <c r="M41" s="48"/>
    </row>
    <row r="42" spans="1:13" ht="14.25" customHeight="1" x14ac:dyDescent="0.25">
      <c r="A42" s="40">
        <v>20</v>
      </c>
      <c r="B42" s="41">
        <v>142</v>
      </c>
      <c r="C42" s="42">
        <v>10142216936</v>
      </c>
      <c r="D42" s="42" t="s">
        <v>90</v>
      </c>
      <c r="E42" s="43">
        <v>39466</v>
      </c>
      <c r="F42" s="46" t="s">
        <v>111</v>
      </c>
      <c r="G42" s="43" t="s">
        <v>45</v>
      </c>
      <c r="H42" s="44">
        <v>13.907</v>
      </c>
      <c r="I42" s="44">
        <v>15.274000000000001</v>
      </c>
      <c r="J42" s="86">
        <v>3.3774305555555554E-4</v>
      </c>
      <c r="K42" s="45">
        <v>61.683972447825646</v>
      </c>
      <c r="L42" s="46" t="s">
        <v>44</v>
      </c>
      <c r="M42" s="48"/>
    </row>
    <row r="43" spans="1:13" ht="14.25" customHeight="1" x14ac:dyDescent="0.25">
      <c r="A43" s="40">
        <v>21</v>
      </c>
      <c r="B43" s="41">
        <v>65</v>
      </c>
      <c r="C43" s="42">
        <v>10141468619</v>
      </c>
      <c r="D43" s="42" t="s">
        <v>91</v>
      </c>
      <c r="E43" s="43">
        <v>39917</v>
      </c>
      <c r="F43" s="43" t="s">
        <v>44</v>
      </c>
      <c r="G43" s="43" t="s">
        <v>45</v>
      </c>
      <c r="H43" s="44">
        <v>13.968999999999999</v>
      </c>
      <c r="I43" s="44">
        <v>15.231</v>
      </c>
      <c r="J43" s="86">
        <v>3.3796296296296292E-4</v>
      </c>
      <c r="K43" s="45">
        <v>61.643835616438359</v>
      </c>
      <c r="L43" s="46" t="s">
        <v>44</v>
      </c>
      <c r="M43" s="48"/>
    </row>
    <row r="44" spans="1:13" ht="14.25" customHeight="1" x14ac:dyDescent="0.25">
      <c r="A44" s="40">
        <v>22</v>
      </c>
      <c r="B44" s="41">
        <v>146</v>
      </c>
      <c r="C44" s="42">
        <v>10113217370</v>
      </c>
      <c r="D44" s="42" t="s">
        <v>92</v>
      </c>
      <c r="E44" s="43">
        <v>39816</v>
      </c>
      <c r="F44" s="46" t="s">
        <v>112</v>
      </c>
      <c r="G44" s="43" t="s">
        <v>45</v>
      </c>
      <c r="H44" s="44">
        <v>14.038</v>
      </c>
      <c r="I44" s="44">
        <v>15.21</v>
      </c>
      <c r="J44" s="86">
        <v>3.3851851851851854E-4</v>
      </c>
      <c r="K44" s="45">
        <v>61.542669584245075</v>
      </c>
      <c r="L44" s="46" t="s">
        <v>44</v>
      </c>
      <c r="M44" s="48"/>
    </row>
    <row r="45" spans="1:13" ht="14.25" customHeight="1" x14ac:dyDescent="0.25">
      <c r="A45" s="40">
        <v>23</v>
      </c>
      <c r="B45" s="41">
        <v>63</v>
      </c>
      <c r="C45" s="42">
        <v>10137306716</v>
      </c>
      <c r="D45" s="42" t="s">
        <v>93</v>
      </c>
      <c r="E45" s="43">
        <v>39955</v>
      </c>
      <c r="F45" s="43" t="s">
        <v>44</v>
      </c>
      <c r="G45" s="43" t="s">
        <v>45</v>
      </c>
      <c r="H45" s="44">
        <v>13.888</v>
      </c>
      <c r="I45" s="44">
        <v>15.423</v>
      </c>
      <c r="J45" s="86">
        <v>3.3924768518518521E-4</v>
      </c>
      <c r="K45" s="45">
        <v>61.410392003002286</v>
      </c>
      <c r="L45" s="46" t="s">
        <v>44</v>
      </c>
      <c r="M45" s="48"/>
    </row>
    <row r="46" spans="1:13" ht="14.25" customHeight="1" x14ac:dyDescent="0.25">
      <c r="A46" s="40">
        <v>24</v>
      </c>
      <c r="B46" s="41">
        <v>57</v>
      </c>
      <c r="C46" s="42">
        <v>10125311957</v>
      </c>
      <c r="D46" s="42" t="s">
        <v>94</v>
      </c>
      <c r="E46" s="43">
        <v>39525</v>
      </c>
      <c r="F46" s="43" t="s">
        <v>44</v>
      </c>
      <c r="G46" s="43" t="s">
        <v>45</v>
      </c>
      <c r="H46" s="44">
        <v>14.278</v>
      </c>
      <c r="I46" s="44">
        <v>15.086</v>
      </c>
      <c r="J46" s="86">
        <v>3.3986111111111109E-4</v>
      </c>
      <c r="K46" s="45">
        <v>61.299550469963222</v>
      </c>
      <c r="L46" s="46" t="s">
        <v>44</v>
      </c>
      <c r="M46" s="48"/>
    </row>
    <row r="47" spans="1:13" ht="14.25" customHeight="1" x14ac:dyDescent="0.25">
      <c r="A47" s="40">
        <v>25</v>
      </c>
      <c r="B47" s="41">
        <v>165</v>
      </c>
      <c r="C47" s="42">
        <v>10116910545</v>
      </c>
      <c r="D47" s="42" t="s">
        <v>95</v>
      </c>
      <c r="E47" s="43">
        <v>39549</v>
      </c>
      <c r="F47" s="46" t="s">
        <v>111</v>
      </c>
      <c r="G47" s="43" t="s">
        <v>45</v>
      </c>
      <c r="H47" s="44">
        <v>13.91</v>
      </c>
      <c r="I47" s="44">
        <v>15.491</v>
      </c>
      <c r="J47" s="86">
        <v>3.4028935185185182E-4</v>
      </c>
      <c r="K47" s="45">
        <v>61.222407401108811</v>
      </c>
      <c r="L47" s="46" t="s">
        <v>44</v>
      </c>
      <c r="M47" s="48"/>
    </row>
    <row r="48" spans="1:13" ht="14.25" customHeight="1" x14ac:dyDescent="0.25">
      <c r="A48" s="40">
        <v>26</v>
      </c>
      <c r="B48" s="41">
        <v>203</v>
      </c>
      <c r="C48" s="42">
        <v>10091275667</v>
      </c>
      <c r="D48" s="42" t="s">
        <v>96</v>
      </c>
      <c r="E48" s="43">
        <v>39330</v>
      </c>
      <c r="F48" s="43" t="s">
        <v>44</v>
      </c>
      <c r="G48" s="43" t="s">
        <v>41</v>
      </c>
      <c r="H48" s="44">
        <v>14.307</v>
      </c>
      <c r="I48" s="44">
        <v>15.165000000000001</v>
      </c>
      <c r="J48" s="86">
        <v>3.411111111111111E-4</v>
      </c>
      <c r="K48" s="45">
        <v>61.074918566775246</v>
      </c>
      <c r="L48" s="46" t="s">
        <v>44</v>
      </c>
      <c r="M48" s="48"/>
    </row>
    <row r="49" spans="1:13" ht="14.25" customHeight="1" x14ac:dyDescent="0.25">
      <c r="A49" s="40">
        <v>27</v>
      </c>
      <c r="B49" s="41">
        <v>205</v>
      </c>
      <c r="C49" s="42">
        <v>10029677664</v>
      </c>
      <c r="D49" s="42" t="s">
        <v>97</v>
      </c>
      <c r="E49" s="43">
        <v>39402</v>
      </c>
      <c r="F49" s="46" t="s">
        <v>111</v>
      </c>
      <c r="G49" s="43" t="s">
        <v>41</v>
      </c>
      <c r="H49" s="44">
        <v>14.026999999999999</v>
      </c>
      <c r="I49" s="44">
        <v>15.507</v>
      </c>
      <c r="J49" s="86">
        <v>3.4182870370370373E-4</v>
      </c>
      <c r="K49" s="45">
        <v>60.946705491975351</v>
      </c>
      <c r="L49" s="46" t="s">
        <v>44</v>
      </c>
      <c r="M49" s="48"/>
    </row>
    <row r="50" spans="1:13" ht="14.25" customHeight="1" x14ac:dyDescent="0.25">
      <c r="A50" s="40">
        <v>28</v>
      </c>
      <c r="B50" s="41">
        <v>62</v>
      </c>
      <c r="C50" s="42">
        <v>10137307322</v>
      </c>
      <c r="D50" s="42" t="s">
        <v>98</v>
      </c>
      <c r="E50" s="43">
        <v>39527</v>
      </c>
      <c r="F50" s="43" t="s">
        <v>44</v>
      </c>
      <c r="G50" s="43" t="s">
        <v>45</v>
      </c>
      <c r="H50" s="44">
        <v>14.227</v>
      </c>
      <c r="I50" s="44">
        <v>15.318000000000001</v>
      </c>
      <c r="J50" s="86">
        <v>3.4195601851851851E-4</v>
      </c>
      <c r="K50" s="45">
        <v>60.924014215603307</v>
      </c>
      <c r="L50" s="46" t="s">
        <v>44</v>
      </c>
      <c r="M50" s="48"/>
    </row>
    <row r="51" spans="1:13" ht="14.25" customHeight="1" x14ac:dyDescent="0.25">
      <c r="A51" s="40">
        <v>29</v>
      </c>
      <c r="B51" s="41">
        <v>61</v>
      </c>
      <c r="C51" s="42">
        <v>10137272259</v>
      </c>
      <c r="D51" s="42" t="s">
        <v>114</v>
      </c>
      <c r="E51" s="43">
        <v>39956</v>
      </c>
      <c r="F51" s="43" t="s">
        <v>44</v>
      </c>
      <c r="G51" s="43" t="s">
        <v>45</v>
      </c>
      <c r="H51" s="44">
        <v>14.657999999999999</v>
      </c>
      <c r="I51" s="44">
        <v>15.246</v>
      </c>
      <c r="J51" s="86">
        <v>3.4611111111111111E-4</v>
      </c>
      <c r="K51" s="45">
        <v>60.192616372391647</v>
      </c>
      <c r="L51" s="46" t="s">
        <v>44</v>
      </c>
      <c r="M51" s="48"/>
    </row>
    <row r="52" spans="1:13" ht="14.25" customHeight="1" x14ac:dyDescent="0.25">
      <c r="A52" s="40">
        <v>30</v>
      </c>
      <c r="B52" s="41">
        <v>126</v>
      </c>
      <c r="C52" s="42">
        <v>10127315514</v>
      </c>
      <c r="D52" s="42" t="s">
        <v>99</v>
      </c>
      <c r="E52" s="43">
        <v>39949</v>
      </c>
      <c r="F52" s="46" t="s">
        <v>111</v>
      </c>
      <c r="G52" s="43" t="s">
        <v>45</v>
      </c>
      <c r="H52" s="44">
        <v>14.38</v>
      </c>
      <c r="I52" s="44">
        <v>15.750999999999999</v>
      </c>
      <c r="J52" s="86">
        <v>3.487384259259259E-4</v>
      </c>
      <c r="K52" s="45">
        <v>59.739139092628847</v>
      </c>
      <c r="L52" s="46" t="s">
        <v>111</v>
      </c>
      <c r="M52" s="48"/>
    </row>
    <row r="53" spans="1:13" ht="14.25" customHeight="1" x14ac:dyDescent="0.25">
      <c r="A53" s="40">
        <v>31</v>
      </c>
      <c r="B53" s="41">
        <v>272</v>
      </c>
      <c r="C53" s="42">
        <v>10132007886</v>
      </c>
      <c r="D53" s="42" t="s">
        <v>100</v>
      </c>
      <c r="E53" s="43">
        <v>39284</v>
      </c>
      <c r="F53" s="43" t="s">
        <v>44</v>
      </c>
      <c r="G53" s="43" t="s">
        <v>47</v>
      </c>
      <c r="H53" s="44">
        <v>14.385</v>
      </c>
      <c r="I53" s="44">
        <v>15.776999999999999</v>
      </c>
      <c r="J53" s="86">
        <v>3.4909722222222221E-4</v>
      </c>
      <c r="K53" s="45">
        <v>59.677740202904317</v>
      </c>
      <c r="L53" s="46" t="s">
        <v>111</v>
      </c>
      <c r="M53" s="48"/>
    </row>
    <row r="54" spans="1:13" ht="14.25" customHeight="1" x14ac:dyDescent="0.25">
      <c r="A54" s="40">
        <v>32</v>
      </c>
      <c r="B54" s="41">
        <v>59</v>
      </c>
      <c r="C54" s="42">
        <v>10144855740</v>
      </c>
      <c r="D54" s="42" t="s">
        <v>101</v>
      </c>
      <c r="E54" s="43">
        <v>39918</v>
      </c>
      <c r="F54" s="46" t="s">
        <v>113</v>
      </c>
      <c r="G54" s="43" t="s">
        <v>45</v>
      </c>
      <c r="H54" s="44">
        <v>14.670999999999999</v>
      </c>
      <c r="I54" s="44">
        <v>15.538</v>
      </c>
      <c r="J54" s="86">
        <v>3.4964120370370363E-4</v>
      </c>
      <c r="K54" s="45">
        <v>59.5848919196266</v>
      </c>
      <c r="L54" s="46" t="s">
        <v>111</v>
      </c>
      <c r="M54" s="48"/>
    </row>
    <row r="55" spans="1:13" ht="14.25" customHeight="1" x14ac:dyDescent="0.25">
      <c r="A55" s="40">
        <v>33</v>
      </c>
      <c r="B55" s="41">
        <v>60</v>
      </c>
      <c r="C55" s="42">
        <v>10137306312</v>
      </c>
      <c r="D55" s="42" t="s">
        <v>102</v>
      </c>
      <c r="E55" s="43">
        <v>39974</v>
      </c>
      <c r="F55" s="43" t="s">
        <v>44</v>
      </c>
      <c r="G55" s="43" t="s">
        <v>45</v>
      </c>
      <c r="H55" s="44">
        <v>14.571</v>
      </c>
      <c r="I55" s="44">
        <v>15.785000000000002</v>
      </c>
      <c r="J55" s="86">
        <v>3.513425925925926E-4</v>
      </c>
      <c r="K55" s="45">
        <v>59.296349980234545</v>
      </c>
      <c r="L55" s="46" t="s">
        <v>111</v>
      </c>
      <c r="M55" s="48"/>
    </row>
    <row r="56" spans="1:13" ht="14.25" customHeight="1" x14ac:dyDescent="0.25">
      <c r="A56" s="40">
        <v>34</v>
      </c>
      <c r="B56" s="41">
        <v>64</v>
      </c>
      <c r="C56" s="42">
        <v>10144862915</v>
      </c>
      <c r="D56" s="42" t="s">
        <v>103</v>
      </c>
      <c r="E56" s="43">
        <v>40126</v>
      </c>
      <c r="F56" s="43" t="s">
        <v>44</v>
      </c>
      <c r="G56" s="43" t="s">
        <v>45</v>
      </c>
      <c r="H56" s="44">
        <v>14.699</v>
      </c>
      <c r="I56" s="44">
        <v>15.682</v>
      </c>
      <c r="J56" s="86">
        <v>3.516319444444444E-4</v>
      </c>
      <c r="K56" s="45">
        <v>59.247556038313427</v>
      </c>
      <c r="L56" s="46" t="s">
        <v>111</v>
      </c>
      <c r="M56" s="48"/>
    </row>
    <row r="57" spans="1:13" ht="14.25" customHeight="1" x14ac:dyDescent="0.25">
      <c r="A57" s="40">
        <v>35</v>
      </c>
      <c r="B57" s="46">
        <v>184</v>
      </c>
      <c r="C57" s="42">
        <v>10096493055</v>
      </c>
      <c r="D57" s="42" t="s">
        <v>104</v>
      </c>
      <c r="E57" s="43">
        <v>39290</v>
      </c>
      <c r="F57" s="43" t="s">
        <v>44</v>
      </c>
      <c r="G57" s="43" t="s">
        <v>45</v>
      </c>
      <c r="H57" s="44">
        <v>15.029</v>
      </c>
      <c r="I57" s="44">
        <v>16.288</v>
      </c>
      <c r="J57" s="86">
        <v>3.624652777777778E-4</v>
      </c>
      <c r="K57" s="45">
        <v>57.476769805536925</v>
      </c>
      <c r="L57" s="46" t="s">
        <v>112</v>
      </c>
      <c r="M57" s="48"/>
    </row>
    <row r="58" spans="1:13" ht="14.25" customHeight="1" x14ac:dyDescent="0.25">
      <c r="A58" s="40">
        <v>36</v>
      </c>
      <c r="B58" s="41">
        <v>164</v>
      </c>
      <c r="C58" s="42">
        <v>10116167079</v>
      </c>
      <c r="D58" s="42" t="s">
        <v>105</v>
      </c>
      <c r="E58" s="43">
        <v>39199</v>
      </c>
      <c r="F58" s="46" t="s">
        <v>111</v>
      </c>
      <c r="G58" s="43" t="s">
        <v>45</v>
      </c>
      <c r="H58" s="44">
        <v>14.92</v>
      </c>
      <c r="I58" s="44">
        <v>16.465000000000003</v>
      </c>
      <c r="J58" s="86">
        <v>3.6325231481481479E-4</v>
      </c>
      <c r="K58" s="45">
        <v>57.352238330412618</v>
      </c>
      <c r="L58" s="46" t="s">
        <v>112</v>
      </c>
      <c r="M58" s="48"/>
    </row>
    <row r="59" spans="1:13" ht="14.25" customHeight="1" x14ac:dyDescent="0.25">
      <c r="A59" s="40">
        <v>37</v>
      </c>
      <c r="B59" s="41">
        <v>270</v>
      </c>
      <c r="C59" s="42">
        <v>10114521719</v>
      </c>
      <c r="D59" s="42" t="s">
        <v>106</v>
      </c>
      <c r="E59" s="43">
        <v>39779</v>
      </c>
      <c r="F59" s="43" t="s">
        <v>44</v>
      </c>
      <c r="G59" s="43" t="s">
        <v>47</v>
      </c>
      <c r="H59" s="44">
        <v>15.301</v>
      </c>
      <c r="I59" s="44">
        <v>16.628</v>
      </c>
      <c r="J59" s="86">
        <v>3.6954861111111113E-4</v>
      </c>
      <c r="K59" s="45">
        <v>56.375082213661564</v>
      </c>
      <c r="L59" s="46" t="s">
        <v>112</v>
      </c>
      <c r="M59" s="48"/>
    </row>
    <row r="60" spans="1:13" ht="14.25" customHeight="1" x14ac:dyDescent="0.25">
      <c r="A60" s="40">
        <v>38</v>
      </c>
      <c r="B60" s="46">
        <v>179</v>
      </c>
      <c r="C60" s="42">
        <v>10114463115</v>
      </c>
      <c r="D60" s="42" t="s">
        <v>107</v>
      </c>
      <c r="E60" s="43">
        <v>39620</v>
      </c>
      <c r="F60" s="46" t="s">
        <v>111</v>
      </c>
      <c r="G60" s="43" t="s">
        <v>45</v>
      </c>
      <c r="H60" s="44">
        <v>16.021999999999998</v>
      </c>
      <c r="I60" s="44">
        <v>16.503</v>
      </c>
      <c r="J60" s="86">
        <v>3.7644675925925931E-4</v>
      </c>
      <c r="K60" s="45">
        <v>55.342044581091471</v>
      </c>
      <c r="L60" s="46" t="s">
        <v>112</v>
      </c>
      <c r="M60" s="48"/>
    </row>
    <row r="61" spans="1:13" ht="14.25" customHeight="1" x14ac:dyDescent="0.25">
      <c r="A61" s="40">
        <v>39</v>
      </c>
      <c r="B61" s="46">
        <v>194</v>
      </c>
      <c r="C61" s="42">
        <v>10142805303</v>
      </c>
      <c r="D61" s="42" t="s">
        <v>108</v>
      </c>
      <c r="E61" s="43">
        <v>39979</v>
      </c>
      <c r="F61" s="46" t="s">
        <v>112</v>
      </c>
      <c r="G61" s="43" t="s">
        <v>45</v>
      </c>
      <c r="H61" s="44">
        <v>16.161999999999999</v>
      </c>
      <c r="I61" s="44">
        <v>17.420000000000002</v>
      </c>
      <c r="J61" s="86">
        <v>3.8868055555555552E-4</v>
      </c>
      <c r="K61" s="45">
        <v>53.600142933714487</v>
      </c>
      <c r="L61" s="46" t="s">
        <v>113</v>
      </c>
      <c r="M61" s="48"/>
    </row>
    <row r="62" spans="1:13" ht="14.25" customHeight="1" x14ac:dyDescent="0.25">
      <c r="A62" s="40">
        <v>40</v>
      </c>
      <c r="B62" s="41">
        <v>271</v>
      </c>
      <c r="C62" s="42">
        <v>10128809920</v>
      </c>
      <c r="D62" s="42" t="s">
        <v>109</v>
      </c>
      <c r="E62" s="43">
        <v>39298</v>
      </c>
      <c r="F62" s="46" t="s">
        <v>111</v>
      </c>
      <c r="G62" s="43" t="s">
        <v>47</v>
      </c>
      <c r="H62" s="44">
        <v>17.533000000000001</v>
      </c>
      <c r="I62" s="44">
        <v>19.634999999999998</v>
      </c>
      <c r="J62" s="86">
        <v>4.3018518518518514E-4</v>
      </c>
      <c r="K62" s="45">
        <v>48.42875591907017</v>
      </c>
      <c r="L62" s="46" t="s">
        <v>50</v>
      </c>
      <c r="M62" s="48"/>
    </row>
    <row r="63" spans="1:13" ht="14.25" customHeight="1" thickBot="1" x14ac:dyDescent="0.3">
      <c r="A63" s="40" t="s">
        <v>51</v>
      </c>
      <c r="B63" s="41">
        <v>269</v>
      </c>
      <c r="C63" s="42">
        <v>10141360710</v>
      </c>
      <c r="D63" s="42" t="s">
        <v>110</v>
      </c>
      <c r="E63" s="43">
        <v>39568</v>
      </c>
      <c r="F63" s="43" t="s">
        <v>44</v>
      </c>
      <c r="G63" s="43" t="s">
        <v>47</v>
      </c>
      <c r="H63" s="44"/>
      <c r="I63" s="44"/>
      <c r="J63" s="86"/>
      <c r="K63" s="45"/>
      <c r="L63" s="46"/>
      <c r="M63" s="48"/>
    </row>
    <row r="64" spans="1:13" ht="12.6" hidden="1" customHeight="1" x14ac:dyDescent="0.25">
      <c r="A64" s="49"/>
      <c r="B64" s="50"/>
      <c r="C64" s="50"/>
      <c r="D64" s="51"/>
      <c r="E64" s="50"/>
      <c r="F64" s="50"/>
      <c r="G64" s="52"/>
      <c r="H64" s="53"/>
      <c r="I64" s="53"/>
      <c r="J64" s="53"/>
      <c r="K64" s="54"/>
      <c r="L64" s="50"/>
      <c r="M64" s="48"/>
    </row>
    <row r="65" spans="1:13" ht="12.6" hidden="1" customHeight="1" x14ac:dyDescent="0.25">
      <c r="A65" s="49"/>
      <c r="B65" s="50"/>
      <c r="C65" s="50"/>
      <c r="D65" s="51"/>
      <c r="E65" s="50"/>
      <c r="F65" s="50"/>
      <c r="G65" s="52"/>
      <c r="H65" s="53"/>
      <c r="I65" s="53"/>
      <c r="J65" s="53"/>
      <c r="K65" s="54"/>
      <c r="L65" s="50"/>
      <c r="M65" s="48"/>
    </row>
    <row r="66" spans="1:13" ht="12.6" hidden="1" customHeight="1" x14ac:dyDescent="0.25">
      <c r="A66" s="49"/>
      <c r="B66" s="50"/>
      <c r="C66" s="50"/>
      <c r="D66" s="51"/>
      <c r="E66" s="50"/>
      <c r="F66" s="50"/>
      <c r="G66" s="52"/>
      <c r="H66" s="53"/>
      <c r="I66" s="53"/>
      <c r="J66" s="53"/>
      <c r="K66" s="54"/>
      <c r="L66" s="50"/>
      <c r="M66" s="48"/>
    </row>
    <row r="67" spans="1:13" ht="12.6" hidden="1" customHeight="1" x14ac:dyDescent="0.25">
      <c r="A67" s="49"/>
      <c r="B67" s="50"/>
      <c r="C67" s="50"/>
      <c r="D67" s="51"/>
      <c r="E67" s="50"/>
      <c r="F67" s="50"/>
      <c r="G67" s="52"/>
      <c r="H67" s="53"/>
      <c r="I67" s="53"/>
      <c r="J67" s="53"/>
      <c r="K67" s="54"/>
      <c r="L67" s="50"/>
      <c r="M67" s="48"/>
    </row>
    <row r="68" spans="1:13" ht="12.6" hidden="1" customHeight="1" x14ac:dyDescent="0.25">
      <c r="A68" s="49"/>
      <c r="B68" s="50"/>
      <c r="C68" s="50"/>
      <c r="D68" s="51"/>
      <c r="E68" s="50"/>
      <c r="F68" s="50"/>
      <c r="G68" s="52"/>
      <c r="H68" s="53"/>
      <c r="I68" s="53"/>
      <c r="J68" s="53"/>
      <c r="K68" s="54"/>
      <c r="L68" s="50"/>
      <c r="M68" s="48"/>
    </row>
    <row r="69" spans="1:13" ht="12.6" hidden="1" customHeight="1" x14ac:dyDescent="0.25">
      <c r="A69" s="49"/>
      <c r="B69" s="50"/>
      <c r="C69" s="50"/>
      <c r="D69" s="51"/>
      <c r="E69" s="50"/>
      <c r="F69" s="50"/>
      <c r="G69" s="52"/>
      <c r="H69" s="53"/>
      <c r="I69" s="53"/>
      <c r="J69" s="53"/>
      <c r="K69" s="54"/>
      <c r="L69" s="50"/>
      <c r="M69" s="48"/>
    </row>
    <row r="70" spans="1:13" ht="12.6" hidden="1" customHeight="1" x14ac:dyDescent="0.25">
      <c r="A70" s="49"/>
      <c r="B70" s="50"/>
      <c r="C70" s="50"/>
      <c r="D70" s="51"/>
      <c r="E70" s="50"/>
      <c r="F70" s="50"/>
      <c r="G70" s="52"/>
      <c r="H70" s="53"/>
      <c r="I70" s="53"/>
      <c r="J70" s="53"/>
      <c r="K70" s="54"/>
      <c r="L70" s="50"/>
      <c r="M70" s="48"/>
    </row>
    <row r="71" spans="1:13" ht="12.6" hidden="1" customHeight="1" x14ac:dyDescent="0.25">
      <c r="A71" s="49"/>
      <c r="B71" s="50"/>
      <c r="C71" s="50"/>
      <c r="D71" s="51"/>
      <c r="E71" s="50"/>
      <c r="F71" s="50"/>
      <c r="G71" s="52"/>
      <c r="H71" s="53"/>
      <c r="I71" s="53"/>
      <c r="J71" s="53"/>
      <c r="K71" s="54"/>
      <c r="L71" s="50"/>
      <c r="M71" s="48"/>
    </row>
    <row r="72" spans="1:13" ht="12.6" hidden="1" customHeight="1" x14ac:dyDescent="0.25">
      <c r="A72" s="49"/>
      <c r="B72" s="50"/>
      <c r="C72" s="50"/>
      <c r="D72" s="51"/>
      <c r="E72" s="50"/>
      <c r="F72" s="50"/>
      <c r="G72" s="52"/>
      <c r="H72" s="53"/>
      <c r="I72" s="53"/>
      <c r="J72" s="53"/>
      <c r="K72" s="54"/>
      <c r="L72" s="50"/>
      <c r="M72" s="48"/>
    </row>
    <row r="73" spans="1:13" ht="12.6" hidden="1" customHeight="1" x14ac:dyDescent="0.25">
      <c r="A73" s="49"/>
      <c r="B73" s="50"/>
      <c r="C73" s="50"/>
      <c r="D73" s="51"/>
      <c r="E73" s="50"/>
      <c r="F73" s="50"/>
      <c r="G73" s="52"/>
      <c r="H73" s="53"/>
      <c r="I73" s="53"/>
      <c r="J73" s="53"/>
      <c r="K73" s="54"/>
      <c r="L73" s="50"/>
      <c r="M73" s="48"/>
    </row>
    <row r="74" spans="1:13" ht="12.6" hidden="1" customHeight="1" x14ac:dyDescent="0.25">
      <c r="A74" s="49"/>
      <c r="B74" s="50"/>
      <c r="C74" s="50"/>
      <c r="D74" s="51"/>
      <c r="E74" s="50"/>
      <c r="F74" s="50"/>
      <c r="G74" s="52"/>
      <c r="H74" s="53"/>
      <c r="I74" s="53"/>
      <c r="J74" s="53"/>
      <c r="K74" s="54"/>
      <c r="L74" s="50"/>
      <c r="M74" s="48"/>
    </row>
    <row r="75" spans="1:13" ht="12.6" hidden="1" customHeight="1" x14ac:dyDescent="0.25">
      <c r="A75" s="49"/>
      <c r="B75" s="50"/>
      <c r="C75" s="50"/>
      <c r="D75" s="51"/>
      <c r="E75" s="50"/>
      <c r="F75" s="50"/>
      <c r="G75" s="52"/>
      <c r="H75" s="53"/>
      <c r="I75" s="53"/>
      <c r="J75" s="53"/>
      <c r="K75" s="54"/>
      <c r="L75" s="50"/>
      <c r="M75" s="48"/>
    </row>
    <row r="76" spans="1:13" ht="12.6" hidden="1" customHeight="1" x14ac:dyDescent="0.25">
      <c r="A76" s="49"/>
      <c r="B76" s="50"/>
      <c r="C76" s="50"/>
      <c r="D76" s="51"/>
      <c r="E76" s="50"/>
      <c r="F76" s="50"/>
      <c r="G76" s="52"/>
      <c r="H76" s="53"/>
      <c r="I76" s="53"/>
      <c r="J76" s="53"/>
      <c r="K76" s="54"/>
      <c r="L76" s="50"/>
      <c r="M76" s="48"/>
    </row>
    <row r="77" spans="1:13" ht="12.6" hidden="1" customHeight="1" x14ac:dyDescent="0.25">
      <c r="A77" s="49"/>
      <c r="B77" s="50"/>
      <c r="C77" s="50"/>
      <c r="D77" s="51"/>
      <c r="E77" s="50"/>
      <c r="F77" s="50"/>
      <c r="G77" s="52"/>
      <c r="H77" s="53"/>
      <c r="I77" s="53"/>
      <c r="J77" s="53"/>
      <c r="K77" s="54"/>
      <c r="L77" s="50"/>
      <c r="M77" s="48"/>
    </row>
    <row r="78" spans="1:13" ht="12.6" hidden="1" customHeight="1" x14ac:dyDescent="0.25">
      <c r="A78" s="49"/>
      <c r="B78" s="50"/>
      <c r="C78" s="50"/>
      <c r="D78" s="51"/>
      <c r="E78" s="50"/>
      <c r="F78" s="50"/>
      <c r="G78" s="52"/>
      <c r="H78" s="55"/>
      <c r="I78" s="53"/>
      <c r="J78" s="55"/>
      <c r="K78" s="54"/>
      <c r="L78" s="50"/>
      <c r="M78" s="48"/>
    </row>
    <row r="79" spans="1:13" ht="14.4" hidden="1" thickBot="1" x14ac:dyDescent="0.3">
      <c r="A79" s="49"/>
      <c r="B79" s="50"/>
      <c r="C79" s="50"/>
      <c r="D79" s="51"/>
      <c r="E79" s="50"/>
      <c r="F79" s="50"/>
      <c r="G79" s="52"/>
      <c r="H79" s="55"/>
      <c r="I79" s="53"/>
      <c r="J79" s="55"/>
      <c r="K79" s="54"/>
      <c r="L79" s="50"/>
      <c r="M79" s="48"/>
    </row>
    <row r="80" spans="1:13" ht="16.8" thickTop="1" thickBot="1" x14ac:dyDescent="0.35">
      <c r="A80" s="56"/>
      <c r="B80" s="57"/>
      <c r="C80" s="57"/>
      <c r="D80" s="58"/>
      <c r="E80" s="59"/>
      <c r="F80" s="60"/>
      <c r="G80" s="61"/>
      <c r="H80" s="62"/>
      <c r="I80" s="62"/>
      <c r="J80" s="63"/>
      <c r="K80" s="64"/>
      <c r="L80" s="65"/>
      <c r="M80" s="66"/>
    </row>
    <row r="81" spans="1:13" ht="15" thickTop="1" x14ac:dyDescent="0.25">
      <c r="A81" s="136" t="s">
        <v>52</v>
      </c>
      <c r="B81" s="137"/>
      <c r="C81" s="137"/>
      <c r="D81" s="137"/>
      <c r="E81" s="67"/>
      <c r="F81" s="67"/>
      <c r="G81" s="137" t="s">
        <v>53</v>
      </c>
      <c r="H81" s="137"/>
      <c r="I81" s="137"/>
      <c r="J81" s="137"/>
      <c r="K81" s="137"/>
      <c r="L81" s="137"/>
      <c r="M81" s="138"/>
    </row>
    <row r="82" spans="1:13" ht="13.8" x14ac:dyDescent="0.25">
      <c r="A82" s="68" t="s">
        <v>54</v>
      </c>
      <c r="B82" s="68"/>
      <c r="C82" s="69"/>
      <c r="D82" s="68"/>
      <c r="E82" s="70"/>
      <c r="F82" s="68"/>
      <c r="G82" s="51" t="s">
        <v>55</v>
      </c>
      <c r="H82" s="71">
        <v>4</v>
      </c>
      <c r="I82" s="72"/>
      <c r="J82" s="73" t="s">
        <v>56</v>
      </c>
      <c r="K82" s="51">
        <f>COUNTIF(F23:F97,"ЗМС")</f>
        <v>0</v>
      </c>
      <c r="L82" s="73"/>
      <c r="M82" s="51"/>
    </row>
    <row r="83" spans="1:13" ht="13.8" x14ac:dyDescent="0.25">
      <c r="A83" s="51" t="s">
        <v>57</v>
      </c>
      <c r="B83" s="68"/>
      <c r="C83" s="74"/>
      <c r="D83" s="68"/>
      <c r="E83" s="70"/>
      <c r="F83" s="68"/>
      <c r="G83" s="69" t="s">
        <v>58</v>
      </c>
      <c r="H83" s="71">
        <f>H84+H88</f>
        <v>41</v>
      </c>
      <c r="I83" s="72"/>
      <c r="J83" s="73" t="s">
        <v>59</v>
      </c>
      <c r="K83" s="51">
        <f>COUNTIF(F23:F97,"МСМК")</f>
        <v>0</v>
      </c>
      <c r="L83" s="73"/>
      <c r="M83" s="51"/>
    </row>
    <row r="84" spans="1:13" ht="13.8" x14ac:dyDescent="0.25">
      <c r="A84" s="68" t="s">
        <v>60</v>
      </c>
      <c r="B84" s="68"/>
      <c r="C84" s="51"/>
      <c r="D84" s="68"/>
      <c r="E84" s="70"/>
      <c r="F84" s="68"/>
      <c r="G84" s="69" t="s">
        <v>61</v>
      </c>
      <c r="H84" s="71">
        <f>H85+H86+H87</f>
        <v>40</v>
      </c>
      <c r="I84" s="72"/>
      <c r="J84" s="73" t="s">
        <v>42</v>
      </c>
      <c r="K84" s="51">
        <f>COUNTIF(F23:F97,"МС")</f>
        <v>0</v>
      </c>
      <c r="L84" s="73"/>
      <c r="M84" s="51"/>
    </row>
    <row r="85" spans="1:13" ht="13.8" x14ac:dyDescent="0.25">
      <c r="A85" s="68"/>
      <c r="B85" s="68"/>
      <c r="C85" s="51"/>
      <c r="D85" s="68"/>
      <c r="E85" s="70"/>
      <c r="F85" s="68"/>
      <c r="G85" s="69" t="s">
        <v>62</v>
      </c>
      <c r="H85" s="71">
        <f>COUNT(A23:A97)</f>
        <v>40</v>
      </c>
      <c r="I85" s="72"/>
      <c r="J85" s="73" t="s">
        <v>44</v>
      </c>
      <c r="K85" s="51">
        <f>COUNTIF(F23:F97,"КМС")</f>
        <v>29</v>
      </c>
      <c r="L85" s="73"/>
      <c r="M85" s="51"/>
    </row>
    <row r="86" spans="1:13" ht="13.8" x14ac:dyDescent="0.25">
      <c r="A86" s="68"/>
      <c r="B86" s="68"/>
      <c r="C86" s="51"/>
      <c r="D86" s="68"/>
      <c r="E86" s="70"/>
      <c r="F86" s="68"/>
      <c r="G86" s="69" t="s">
        <v>63</v>
      </c>
      <c r="H86" s="71">
        <f>COUNTIF(A23:A97,"НФ")</f>
        <v>0</v>
      </c>
      <c r="I86" s="72"/>
      <c r="J86" s="73" t="s">
        <v>46</v>
      </c>
      <c r="K86" s="51">
        <f>COUNTIF(F23:F97,"1 СР")</f>
        <v>0</v>
      </c>
      <c r="L86" s="73"/>
      <c r="M86" s="51"/>
    </row>
    <row r="87" spans="1:13" ht="13.8" x14ac:dyDescent="0.25">
      <c r="A87" s="68"/>
      <c r="B87" s="68"/>
      <c r="C87" s="68"/>
      <c r="D87" s="68"/>
      <c r="E87" s="70"/>
      <c r="F87" s="68"/>
      <c r="G87" s="69" t="s">
        <v>64</v>
      </c>
      <c r="H87" s="71">
        <f>COUNTIF(A23:A97,"ДСКВ")</f>
        <v>0</v>
      </c>
      <c r="I87" s="72"/>
      <c r="J87" s="75" t="s">
        <v>48</v>
      </c>
      <c r="K87" s="51">
        <f>COUNTIF(F23:F97,"2 СР")</f>
        <v>0</v>
      </c>
      <c r="L87" s="75"/>
      <c r="M87" s="51"/>
    </row>
    <row r="88" spans="1:13" ht="13.8" x14ac:dyDescent="0.25">
      <c r="A88" s="68"/>
      <c r="B88" s="68"/>
      <c r="C88" s="68"/>
      <c r="D88" s="68"/>
      <c r="E88" s="70"/>
      <c r="F88" s="68"/>
      <c r="G88" s="69" t="s">
        <v>65</v>
      </c>
      <c r="H88" s="71">
        <f>COUNTIF(A23:A97,"НС")</f>
        <v>1</v>
      </c>
      <c r="I88" s="72"/>
      <c r="J88" s="75" t="s">
        <v>49</v>
      </c>
      <c r="K88" s="51">
        <f>COUNTIF(F23:F97,"3 СР")</f>
        <v>0</v>
      </c>
      <c r="L88" s="75"/>
      <c r="M88" s="51"/>
    </row>
    <row r="89" spans="1:13" ht="13.8" x14ac:dyDescent="0.25">
      <c r="A89" s="76"/>
      <c r="B89" s="1"/>
      <c r="C89" s="1"/>
      <c r="D89" s="77"/>
      <c r="E89" s="78"/>
      <c r="F89" s="77"/>
      <c r="G89" s="77"/>
      <c r="H89" s="79"/>
      <c r="I89" s="79"/>
      <c r="J89" s="80"/>
      <c r="K89" s="81"/>
      <c r="L89" s="77"/>
      <c r="M89" s="82"/>
    </row>
    <row r="90" spans="1:13" ht="15.6" x14ac:dyDescent="0.25">
      <c r="A90" s="143" t="s">
        <v>66</v>
      </c>
      <c r="B90" s="144"/>
      <c r="C90" s="144"/>
      <c r="D90" s="144"/>
      <c r="E90" s="144" t="s">
        <v>67</v>
      </c>
      <c r="F90" s="144"/>
      <c r="G90" s="144"/>
      <c r="H90" s="144" t="s">
        <v>68</v>
      </c>
      <c r="I90" s="144"/>
      <c r="J90" s="144"/>
      <c r="K90" s="144" t="s">
        <v>69</v>
      </c>
      <c r="L90" s="144"/>
      <c r="M90" s="145"/>
    </row>
    <row r="91" spans="1:13" ht="13.8" x14ac:dyDescent="0.25">
      <c r="A91" s="146"/>
      <c r="B91" s="91"/>
      <c r="C91" s="91"/>
      <c r="D91" s="91"/>
      <c r="E91" s="91"/>
      <c r="F91" s="147"/>
      <c r="G91" s="147"/>
      <c r="H91" s="147"/>
      <c r="I91" s="147"/>
      <c r="J91" s="147"/>
      <c r="K91" s="147"/>
      <c r="L91" s="147"/>
      <c r="M91" s="148"/>
    </row>
    <row r="92" spans="1:13" ht="13.8" x14ac:dyDescent="0.25">
      <c r="A92" s="83"/>
      <c r="B92" s="1"/>
      <c r="C92" s="1"/>
      <c r="D92" s="1"/>
      <c r="E92" s="84"/>
      <c r="F92" s="1"/>
      <c r="G92" s="1"/>
      <c r="H92" s="79"/>
      <c r="I92" s="79"/>
      <c r="J92" s="79"/>
      <c r="K92" s="1"/>
      <c r="L92" s="1"/>
      <c r="M92" s="85"/>
    </row>
    <row r="93" spans="1:13" ht="13.8" x14ac:dyDescent="0.25">
      <c r="A93" s="83"/>
      <c r="B93" s="1"/>
      <c r="C93" s="1"/>
      <c r="D93" s="1"/>
      <c r="E93" s="84"/>
      <c r="F93" s="1"/>
      <c r="G93" s="1"/>
      <c r="H93" s="79"/>
      <c r="I93" s="79"/>
      <c r="J93" s="79"/>
      <c r="K93" s="1"/>
      <c r="L93" s="1"/>
      <c r="M93" s="85"/>
    </row>
    <row r="94" spans="1:13" ht="13.8" x14ac:dyDescent="0.25">
      <c r="A94" s="83"/>
      <c r="B94" s="1"/>
      <c r="C94" s="1"/>
      <c r="D94" s="1"/>
      <c r="E94" s="84"/>
      <c r="F94" s="1"/>
      <c r="G94" s="1"/>
      <c r="H94" s="79"/>
      <c r="I94" s="79"/>
      <c r="J94" s="79"/>
      <c r="K94" s="1"/>
      <c r="L94" s="1"/>
      <c r="M94" s="85"/>
    </row>
    <row r="95" spans="1:13" ht="13.8" x14ac:dyDescent="0.25">
      <c r="A95" s="83"/>
      <c r="B95" s="1"/>
      <c r="C95" s="1"/>
      <c r="D95" s="1"/>
      <c r="E95" s="84"/>
      <c r="F95" s="1"/>
      <c r="G95" s="1"/>
      <c r="H95" s="79"/>
      <c r="I95" s="79"/>
      <c r="J95" s="80"/>
      <c r="K95" s="81"/>
      <c r="L95" s="77"/>
      <c r="M95" s="85"/>
    </row>
    <row r="96" spans="1:13" ht="15" thickBot="1" x14ac:dyDescent="0.3">
      <c r="A96" s="139" t="s">
        <v>2</v>
      </c>
      <c r="B96" s="140"/>
      <c r="C96" s="140"/>
      <c r="D96" s="140"/>
      <c r="E96" s="141" t="str">
        <f>G17</f>
        <v>Михайлова И.Н. (ВК, Санкт-Петербург)</v>
      </c>
      <c r="F96" s="141"/>
      <c r="G96" s="141"/>
      <c r="H96" s="141" t="str">
        <f>G18</f>
        <v>Валова А.С. (ВК, Санкт-Петербург)</v>
      </c>
      <c r="I96" s="141"/>
      <c r="J96" s="141"/>
      <c r="K96" s="141" t="str">
        <f>G19</f>
        <v>Соловьев Г.Н. (ВК, Санкт-Петербург)</v>
      </c>
      <c r="L96" s="141"/>
      <c r="M96" s="142"/>
    </row>
    <row r="97" ht="13.8" thickTop="1" x14ac:dyDescent="0.25"/>
  </sheetData>
  <autoFilter ref="B21:K79" xr:uid="{A8FA0104-EB6F-497A-ADAF-52D5D0B805BF}"/>
  <mergeCells count="44">
    <mergeCell ref="A81:D81"/>
    <mergeCell ref="G81:M81"/>
    <mergeCell ref="A96:D96"/>
    <mergeCell ref="E96:G96"/>
    <mergeCell ref="H96:J96"/>
    <mergeCell ref="K96:M96"/>
    <mergeCell ref="A90:D90"/>
    <mergeCell ref="E90:G90"/>
    <mergeCell ref="H90:J90"/>
    <mergeCell ref="K90:M90"/>
    <mergeCell ref="A91:E91"/>
    <mergeCell ref="F91:M91"/>
    <mergeCell ref="H18:M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A6:M6"/>
    <mergeCell ref="A1:M1"/>
    <mergeCell ref="A2:M2"/>
    <mergeCell ref="A3:M3"/>
    <mergeCell ref="A4:M4"/>
    <mergeCell ref="A5:M5"/>
  </mergeCells>
  <conditionalFormatting sqref="G85:G88">
    <cfRule type="duplicateValues" dxfId="0" priority="1"/>
  </conditionalFormatting>
  <pageMargins left="0.31496062992125984" right="0" top="0.43307086614173229" bottom="0.19685039370078741" header="0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Гит 500 м юниоры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2024-01-23T08:57:26Z</dcterms:created>
  <dcterms:modified xsi:type="dcterms:W3CDTF">2024-01-23T09:46:09Z</dcterms:modified>
</cp:coreProperties>
</file>