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КР Жен Спринт Итог " sheetId="1" r:id="rId1"/>
  </sheets>
  <externalReferences>
    <externalReference r:id="rId2"/>
  </externalReferences>
  <definedNames>
    <definedName name="_xlnm.Print_Titles" localSheetId="0">'КР Жен Спринт Итог '!$21:$21</definedName>
    <definedName name="_xlnm.Print_Area" localSheetId="0">'КР Жен Спринт Итог '!$A$1:$I$44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F43" i="1"/>
  <c r="D43" i="1"/>
  <c r="H37" i="1"/>
  <c r="F37" i="1"/>
  <c r="D37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<sst xmlns="http://schemas.openxmlformats.org/spreadsheetml/2006/main" count="43" uniqueCount="43">
  <si>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</si>
  <si>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</si>
  <si>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</si>
  <si>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</si>
  <si>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КУБОК РОССИИ</t>
  </si>
  <si>
    <t>по велосипедному спорту</t>
  </si>
  <si>
    <t>ИТОГОВЫЙ ПРОТОКОЛ</t>
  </si>
  <si>
    <t>Трек - Спринт</t>
  </si>
  <si>
    <t>ЖЕНЩИНЫ</t>
  </si>
  <si>
    <t>МЕСТО ПРОВЕДЕНИЯ: г. Москва</t>
  </si>
  <si>
    <t>НАЧАЛО ГОНКИ:</t>
  </si>
  <si>
    <t>Номер-код ВРВС: 0080431611Я</t>
  </si>
  <si>
    <t>ДАТА ПРОВЕДЕНИЯ: 08 февраля 2025 года</t>
  </si>
  <si>
    <t>ОКОНЧАНИЕ ГОНКИ:</t>
  </si>
  <si>
    <t>№ ЕКП 2025: 2008770020031816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</si>
  <si>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</si>
  <si>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</si>
  <si>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</si>
  <si>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</si>
  <si>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</si>
  <si>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</si>
  <si>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</t>
  </si>
  <si>
    <t>дерево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</si>
  <si>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</si>
  <si>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</si>
  <si>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</si>
  <si>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</si>
  <si>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А.М.МИЛОШЕВИЧ (1 кат, г.Москва)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</si>
  <si>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</si>
  <si>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</si>
  <si>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</si>
  <si>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</si>
  <si>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</si>
  <si>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</si>
  <si>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</si>
  <si>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</si>
  <si>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</si>
  <si>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</si>
  <si>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</t>
    </r>
    <r>
      <rPr>
        <sz val="18"/>
        <color theme="1"/>
        <rFont val="Calibri"/>
        <family val="2"/>
        <charset val="204"/>
        <scheme val="minor"/>
      </rPr>
      <t xml:space="preserve">* 106 - Семенюк Яна  (10094893363) - понижение за отклонение от выбранной линии, мешающее или создающее опасность для другого гонщика ДК ст.10.008 п.5.1.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</si>
  <si>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*106 - Семенюк Яна (10094893363) - предупреждение от выбранной линии, мешающее или создающее опасность для другого гонщика ДК ст.10.008 п.5.1.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</si>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</sst>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Border="1" applyAlignment="1">
      <alignment vertical="center"/>
    </xf>
    <xf numFmtId="14" fontId="9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4" fillId="3" borderId="2" xfId="1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lef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04877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953" y="432904"/>
          <a:ext cx="1139890" cy="995845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1409701</xdr:colOff>
      <xdr:row>0</xdr:row>
      <xdr:rowOff>344648</xdr:rowOff>
    </xdr:from>
    <xdr:to>
      <xdr:col>8</xdr:col>
      <xdr:colOff>1491053</xdr:colOff>
      <xdr:row>4</xdr:row>
      <xdr:rowOff>38100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58757440-16F5-4B62-8267-F4557A0DEA4D}"/>
            </a:ext>
          </a:extLst>
        </xdr:cNvPr>
        <xdr:cNvGrpSpPr/>
      </xdr:nvGrpSpPr>
      <xdr:grpSpPr>
        <a:xfrm>
          <a:off x="14649451" y="3446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1504950</xdr:colOff>
      <xdr:row>37</xdr:row>
      <xdr:rowOff>247650</xdr:rowOff>
    </xdr:from>
    <xdr:to>
      <xdr:col>3</xdr:col>
      <xdr:colOff>2943731</xdr:colOff>
      <xdr:row>39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4850" y="12077700"/>
          <a:ext cx="1438781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37</xdr:row>
      <xdr:rowOff>171450</xdr:rowOff>
    </xdr:from>
    <xdr:to>
      <xdr:col>6</xdr:col>
      <xdr:colOff>1710804</xdr:colOff>
      <xdr:row>38</xdr:row>
      <xdr:rowOff>458013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50" y="12001500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7</xdr:col>
      <xdr:colOff>1200150</xdr:colOff>
      <xdr:row>37</xdr:row>
      <xdr:rowOff>209550</xdr:rowOff>
    </xdr:from>
    <xdr:to>
      <xdr:col>8</xdr:col>
      <xdr:colOff>742295</xdr:colOff>
      <xdr:row>38</xdr:row>
      <xdr:rowOff>533400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92275" y="12039600"/>
          <a:ext cx="123759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-ки Сумма этапов "/>
      <sheetName val="ПР 1000мсх Юниоры 1 этап"/>
      <sheetName val="ПР 1000мсх Юни-ры Сумма этапов"/>
      <sheetName val="ЧР 1000мсх Жен 1 этап"/>
      <sheetName val="ЧР 1000мсх Жен Сумма этапов"/>
      <sheetName val="ЧР 1000мсх Муж 1 этап "/>
      <sheetName val="ЧР 1000мсх Муж Сумма этапов "/>
      <sheetName val="ПР 1000мсх Юн-ки  19-2 1 этап  "/>
      <sheetName val="ПР 1000мсх Юн-ки Сумма эт"/>
      <sheetName val="ПР 1000мсх Юн-ры  19-2 1 эт 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СР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СР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СР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СР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СР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СР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СР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СР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СР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СР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СР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 xml:space="preserve">1 СР 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СР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СР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СР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СР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СР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СР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СР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СР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СР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10077949584</v>
          </cell>
          <cell r="C139" t="str">
            <v>БЛАГОДАРОВА Варвара</v>
          </cell>
          <cell r="D139">
            <v>37972</v>
          </cell>
          <cell r="E139" t="str">
            <v>МС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СР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СР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СР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СР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СР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СР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СР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СР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СР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СР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СР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СР</v>
          </cell>
          <cell r="F182" t="str">
            <v>Москва</v>
          </cell>
        </row>
        <row r="183">
          <cell r="A183">
            <v>160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СР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СР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СР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"/>
  <sheetViews>
    <sheetView tabSelected="1" view="pageBreakPreview" zoomScale="50" zoomScaleNormal="90" zoomScaleSheetLayoutView="50" workbookViewId="0">
      <selection activeCell="I14" sqref="I14"/>
    </sheetView>
  </sheetViews>
  <sheetFormatPr defaultColWidth="9.28515625" defaultRowHeight="12.75" x14ac:dyDescent="0.25"/>
  <cols>
    <col min="1" max="1" width="9" style="10" customWidth="1"/>
    <col min="2" max="2" width="13.7109375" style="32" customWidth="1"/>
    <col min="3" max="3" width="22.42578125" style="32" customWidth="1"/>
    <col min="4" max="4" width="44.7109375" style="10" customWidth="1"/>
    <col min="5" max="5" width="30" style="33" customWidth="1"/>
    <col min="6" max="6" width="21.28515625" style="10" customWidth="1"/>
    <col min="7" max="7" width="56.7109375" style="10" customWidth="1"/>
    <col min="8" max="8" width="25.42578125" style="10" customWidth="1"/>
    <col min="9" max="9" width="33.855468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25">
      <c r="B5" s="3"/>
      <c r="C5" s="3"/>
      <c r="E5" s="4"/>
    </row>
    <row r="6" spans="1:9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5" x14ac:dyDescent="0.2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</row>
    <row r="17" spans="1:9" ht="18.75" x14ac:dyDescent="0.25">
      <c r="A17" s="24" t="s">
        <v>19</v>
      </c>
      <c r="B17" s="12"/>
      <c r="C17" s="12"/>
      <c r="D17" s="11"/>
      <c r="E17" s="14"/>
      <c r="F17" s="11"/>
      <c r="G17" s="16" t="s">
        <v>20</v>
      </c>
      <c r="H17" s="25" t="s">
        <v>21</v>
      </c>
      <c r="I17" s="26" t="s">
        <v>22</v>
      </c>
    </row>
    <row r="18" spans="1:9" ht="18.75" x14ac:dyDescent="0.25">
      <c r="A18" s="24" t="s">
        <v>23</v>
      </c>
      <c r="B18" s="27"/>
      <c r="C18" s="27"/>
      <c r="D18" s="16"/>
      <c r="E18" s="28"/>
      <c r="F18" s="24"/>
      <c r="G18" s="16" t="s">
        <v>24</v>
      </c>
      <c r="H18" s="25" t="s">
        <v>25</v>
      </c>
      <c r="I18" s="29">
        <v>333</v>
      </c>
    </row>
    <row r="19" spans="1:9" ht="18.75" x14ac:dyDescent="0.25">
      <c r="A19" s="24" t="s">
        <v>26</v>
      </c>
      <c r="B19" s="12"/>
      <c r="C19" s="12"/>
      <c r="D19" s="16"/>
      <c r="E19" s="30"/>
      <c r="F19" s="11"/>
      <c r="G19" s="16" t="s">
        <v>27</v>
      </c>
      <c r="H19" s="25" t="s">
        <v>28</v>
      </c>
      <c r="I19" s="31"/>
    </row>
    <row r="20" spans="1:9" ht="6.75" customHeight="1" x14ac:dyDescent="0.25"/>
    <row r="21" spans="1:9" ht="20.45" customHeight="1" x14ac:dyDescent="0.25">
      <c r="A21" s="34" t="s">
        <v>29</v>
      </c>
      <c r="B21" s="35" t="s">
        <v>30</v>
      </c>
      <c r="C21" s="35" t="s">
        <v>31</v>
      </c>
      <c r="D21" s="35" t="s">
        <v>32</v>
      </c>
      <c r="E21" s="36" t="s">
        <v>33</v>
      </c>
      <c r="F21" s="35" t="s">
        <v>34</v>
      </c>
      <c r="G21" s="35" t="s">
        <v>35</v>
      </c>
      <c r="H21" s="37" t="s">
        <v>36</v>
      </c>
      <c r="I21" s="37" t="s">
        <v>37</v>
      </c>
    </row>
    <row r="22" spans="1:9" ht="20.45" customHeight="1" x14ac:dyDescent="0.25">
      <c r="A22" s="34"/>
      <c r="B22" s="35"/>
      <c r="C22" s="35"/>
      <c r="D22" s="35"/>
      <c r="E22" s="36"/>
      <c r="F22" s="35"/>
      <c r="G22" s="35"/>
      <c r="H22" s="37"/>
      <c r="I22" s="37"/>
    </row>
    <row r="23" spans="1:9" s="44" customFormat="1" ht="30" customHeight="1" x14ac:dyDescent="0.25">
      <c r="A23" s="38">
        <v>1</v>
      </c>
      <c r="B23" s="39">
        <v>103</v>
      </c>
      <c r="C23" s="40" t="str">
        <f>VLOOKUP(B23,[1]Список!$A$1:$F$551,2,0)</f>
        <v>10007272455</v>
      </c>
      <c r="D23" s="41" t="str">
        <f>VLOOKUP(B23,[1]Список!$A$1:$F$551,3,0)</f>
        <v>ШМЕЛЕВА Дарья</v>
      </c>
      <c r="E23" s="42">
        <f>VLOOKUP(B23,[1]Список!$A$1:$F$551,4,0)</f>
        <v>34633</v>
      </c>
      <c r="F23" s="40" t="str">
        <f>VLOOKUP(B23,[1]Список!$A$1:$F$551,5,0)</f>
        <v>ЗМС</v>
      </c>
      <c r="G23" s="40" t="str">
        <f>VLOOKUP(B23,[1]Список!$A$1:$F$551,6,0)</f>
        <v>Москва</v>
      </c>
      <c r="H23" s="38"/>
      <c r="I23" s="43"/>
    </row>
    <row r="24" spans="1:9" s="44" customFormat="1" ht="30" customHeight="1" x14ac:dyDescent="0.25">
      <c r="A24" s="38">
        <v>2</v>
      </c>
      <c r="B24" s="39">
        <v>105</v>
      </c>
      <c r="C24" s="40">
        <f>VLOOKUP(B24,[1]Список!$A$1:$F$551,2,0)</f>
        <v>10094917312</v>
      </c>
      <c r="D24" s="41" t="str">
        <f>VLOOKUP(B24,[1]Список!$A$1:$F$551,3,0)</f>
        <v>СОЛОЗОБОВА Елизавета</v>
      </c>
      <c r="E24" s="42">
        <f>VLOOKUP(B24,[1]Список!$A$1:$F$551,4,0)</f>
        <v>38671</v>
      </c>
      <c r="F24" s="40" t="str">
        <f>VLOOKUP(B24,[1]Список!$A$1:$F$551,5,0)</f>
        <v>МС</v>
      </c>
      <c r="G24" s="40" t="str">
        <f>VLOOKUP(B24,[1]Список!$A$1:$F$551,6,0)</f>
        <v>Москва</v>
      </c>
      <c r="H24" s="38"/>
      <c r="I24" s="43"/>
    </row>
    <row r="25" spans="1:9" s="44" customFormat="1" ht="30" customHeight="1" x14ac:dyDescent="0.25">
      <c r="A25" s="38">
        <v>3</v>
      </c>
      <c r="B25" s="39">
        <v>129</v>
      </c>
      <c r="C25" s="40">
        <f>VLOOKUP(B25,[1]Список!$A$1:$F$551,2,0)</f>
        <v>10091970532</v>
      </c>
      <c r="D25" s="41" t="str">
        <f>VLOOKUP(B25,[1]Список!$A$1:$F$551,3,0)</f>
        <v>ЕВЛАНОВА Екатерина</v>
      </c>
      <c r="E25" s="42">
        <f>VLOOKUP(B25,[1]Список!$A$1:$F$551,4,0)</f>
        <v>39047</v>
      </c>
      <c r="F25" s="40" t="str">
        <f>VLOOKUP(B25,[1]Список!$A$1:$F$551,5,0)</f>
        <v>МС</v>
      </c>
      <c r="G25" s="40" t="str">
        <f>VLOOKUP(B25,[1]Список!$A$1:$F$551,6,0)</f>
        <v>Тульская область</v>
      </c>
      <c r="H25" s="38"/>
      <c r="I25" s="43"/>
    </row>
    <row r="26" spans="1:9" s="44" customFormat="1" ht="30" customHeight="1" x14ac:dyDescent="0.25">
      <c r="A26" s="38">
        <v>4</v>
      </c>
      <c r="B26" s="39">
        <v>106</v>
      </c>
      <c r="C26" s="40">
        <f>VLOOKUP(B26,[1]Список!$A$1:$F$551,2,0)</f>
        <v>10094893363</v>
      </c>
      <c r="D26" s="41" t="str">
        <f>VLOOKUP(B26,[1]Список!$A$1:$F$551,3,0)</f>
        <v>СЕМЕНЮК Яна</v>
      </c>
      <c r="E26" s="42">
        <f>VLOOKUP(B26,[1]Список!$A$1:$F$551,4,0)</f>
        <v>38783</v>
      </c>
      <c r="F26" s="40" t="str">
        <f>VLOOKUP(B26,[1]Список!$A$1:$F$551,5,0)</f>
        <v>МС</v>
      </c>
      <c r="G26" s="40" t="str">
        <f>VLOOKUP(B26,[1]Список!$A$1:$F$551,6,0)</f>
        <v>Москва</v>
      </c>
      <c r="H26" s="38"/>
      <c r="I26" s="43"/>
    </row>
    <row r="27" spans="1:9" s="44" customFormat="1" ht="30" customHeight="1" x14ac:dyDescent="0.25">
      <c r="A27" s="38">
        <v>5</v>
      </c>
      <c r="B27" s="39">
        <v>114</v>
      </c>
      <c r="C27" s="40">
        <f>VLOOKUP(B27,[1]Список!$A$1:$F$551,2,0)</f>
        <v>10078794700</v>
      </c>
      <c r="D27" s="41" t="str">
        <f>VLOOKUP(B27,[1]Список!$A$1:$F$551,3,0)</f>
        <v>БОГОМОЛОВА Елизавета</v>
      </c>
      <c r="E27" s="42">
        <f>VLOOKUP(B27,[1]Список!$A$1:$F$551,4,0)</f>
        <v>37812</v>
      </c>
      <c r="F27" s="40" t="str">
        <f>VLOOKUP(B27,[1]Список!$A$1:$F$551,5,0)</f>
        <v>МС</v>
      </c>
      <c r="G27" s="40" t="str">
        <f>VLOOKUP(B27,[1]Список!$A$1:$F$551,6,0)</f>
        <v>Москва</v>
      </c>
      <c r="H27" s="38"/>
      <c r="I27" s="43"/>
    </row>
    <row r="28" spans="1:9" s="44" customFormat="1" ht="30" customHeight="1" x14ac:dyDescent="0.25">
      <c r="A28" s="38">
        <v>6</v>
      </c>
      <c r="B28" s="39">
        <v>134</v>
      </c>
      <c r="C28" s="40">
        <f>VLOOKUP(B28,[1]Список!$A$1:$F$551,2,0)</f>
        <v>10034991217</v>
      </c>
      <c r="D28" s="41" t="str">
        <f>VLOOKUP(B28,[1]Список!$A$1:$F$551,3,0)</f>
        <v>АНДРЕЕВА Ксения</v>
      </c>
      <c r="E28" s="42">
        <f>VLOOKUP(B28,[1]Список!$A$1:$F$551,4,0)</f>
        <v>36732</v>
      </c>
      <c r="F28" s="40" t="str">
        <f>VLOOKUP(B28,[1]Список!$A$1:$F$551,5,0)</f>
        <v>МСМК</v>
      </c>
      <c r="G28" s="40" t="str">
        <f>VLOOKUP(B28,[1]Список!$A$1:$F$551,6,0)</f>
        <v>Тульская область</v>
      </c>
      <c r="H28" s="38"/>
      <c r="I28" s="43"/>
    </row>
    <row r="29" spans="1:9" s="44" customFormat="1" ht="30" customHeight="1" x14ac:dyDescent="0.25">
      <c r="A29" s="38">
        <v>7</v>
      </c>
      <c r="B29" s="39">
        <v>104</v>
      </c>
      <c r="C29" s="40">
        <f>VLOOKUP(B29,[1]Список!$A$1:$F$551,2,0)</f>
        <v>10014630109</v>
      </c>
      <c r="D29" s="41" t="str">
        <f>VLOOKUP(B29,[1]Список!$A$1:$F$551,3,0)</f>
        <v>ВАЩЕНКО Полина</v>
      </c>
      <c r="E29" s="42">
        <f>VLOOKUP(B29,[1]Список!$A$1:$F$551,4,0)</f>
        <v>36529</v>
      </c>
      <c r="F29" s="40" t="str">
        <f>VLOOKUP(B29,[1]Список!$A$1:$F$551,5,0)</f>
        <v>МСМК</v>
      </c>
      <c r="G29" s="40" t="str">
        <f>VLOOKUP(B29,[1]Список!$A$1:$F$551,6,0)</f>
        <v>Москва</v>
      </c>
      <c r="H29" s="38"/>
      <c r="I29" s="43"/>
    </row>
    <row r="30" spans="1:9" s="44" customFormat="1" ht="30" customHeight="1" x14ac:dyDescent="0.25">
      <c r="A30" s="38">
        <v>8</v>
      </c>
      <c r="B30" s="39">
        <v>147</v>
      </c>
      <c r="C30" s="40">
        <f>VLOOKUP(B30,[1]Список!$A$1:$F$551,2,0)</f>
        <v>10006462305</v>
      </c>
      <c r="D30" s="41" t="str">
        <f>VLOOKUP(B30,[1]Список!$A$1:$F$551,3,0)</f>
        <v>ГНИДЕНКО Екатерина</v>
      </c>
      <c r="E30" s="42">
        <f>VLOOKUP(B30,[1]Список!$A$1:$F$551,4,0)</f>
        <v>33949</v>
      </c>
      <c r="F30" s="40" t="str">
        <f>VLOOKUP(B30,[1]Список!$A$1:$F$551,5,0)</f>
        <v>МСМК</v>
      </c>
      <c r="G30" s="40" t="str">
        <f>VLOOKUP(B30,[1]Список!$A$1:$F$551,6,0)</f>
        <v>Санкт-Петербург</v>
      </c>
      <c r="H30" s="38"/>
      <c r="I30" s="43"/>
    </row>
    <row r="31" spans="1:9" s="44" customFormat="1" ht="63" customHeight="1" x14ac:dyDescent="0.25">
      <c r="A31" s="45" t="s">
        <v>38</v>
      </c>
      <c r="B31" s="46"/>
      <c r="C31" s="46"/>
      <c r="D31" s="46"/>
      <c r="E31" s="46"/>
      <c r="F31" s="46"/>
      <c r="G31" s="46"/>
      <c r="H31" s="46"/>
      <c r="I31" s="47"/>
    </row>
    <row r="32" spans="1:9" s="44" customFormat="1" ht="46.5" customHeight="1" x14ac:dyDescent="0.25">
      <c r="A32" s="45" t="s">
        <v>39</v>
      </c>
      <c r="B32" s="46"/>
      <c r="C32" s="46"/>
      <c r="D32" s="46"/>
      <c r="E32" s="46"/>
      <c r="F32" s="46"/>
      <c r="G32" s="46"/>
      <c r="H32" s="46"/>
      <c r="I32" s="47"/>
    </row>
    <row r="33" spans="1:9" ht="18.75" x14ac:dyDescent="0.25">
      <c r="A33" s="48" t="s">
        <v>40</v>
      </c>
      <c r="B33" s="49"/>
      <c r="C33" s="49"/>
      <c r="D33" s="49"/>
      <c r="E33" s="50"/>
      <c r="F33" s="50"/>
      <c r="G33" s="51"/>
      <c r="H33" s="51"/>
      <c r="I33" s="52"/>
    </row>
    <row r="34" spans="1:9" ht="23.25" x14ac:dyDescent="0.25">
      <c r="A34" s="53" t="s">
        <v>41</v>
      </c>
      <c r="B34" s="54"/>
      <c r="C34" s="55"/>
      <c r="D34" s="54"/>
      <c r="E34" s="56"/>
      <c r="F34" s="54"/>
      <c r="G34" s="57"/>
      <c r="H34" s="58"/>
      <c r="I34" s="53"/>
    </row>
    <row r="35" spans="1:9" ht="23.25" x14ac:dyDescent="0.25">
      <c r="A35" s="53" t="s">
        <v>42</v>
      </c>
      <c r="B35" s="54"/>
      <c r="C35" s="59"/>
      <c r="D35" s="54"/>
      <c r="E35" s="56"/>
      <c r="F35" s="54"/>
      <c r="G35" s="57"/>
      <c r="H35" s="58"/>
      <c r="I35" s="53"/>
    </row>
    <row r="36" spans="1:9" ht="4.5" customHeight="1" x14ac:dyDescent="0.25">
      <c r="A36" s="53"/>
      <c r="B36" s="54"/>
      <c r="C36" s="54"/>
      <c r="D36" s="53"/>
      <c r="E36" s="60"/>
      <c r="F36" s="53"/>
      <c r="G36" s="53"/>
      <c r="H36" s="53"/>
      <c r="I36" s="53"/>
    </row>
    <row r="37" spans="1:9" ht="23.25" x14ac:dyDescent="0.25">
      <c r="A37" s="61"/>
      <c r="B37" s="62"/>
      <c r="C37" s="62"/>
      <c r="D37" s="62" t="str">
        <f>A17</f>
        <v>ГЛАВНЫЙ СУДЬЯ:</v>
      </c>
      <c r="E37" s="62"/>
      <c r="F37" s="62" t="str">
        <f>A18</f>
        <v>ГЛАВНЫЙ СЕКРЕТАРЬ:</v>
      </c>
      <c r="G37" s="62"/>
      <c r="H37" s="62" t="str">
        <f>A19</f>
        <v>СУДЬЯ НА ФИНИШЕ:</v>
      </c>
      <c r="I37" s="63"/>
    </row>
    <row r="38" spans="1:9" s="19" customFormat="1" ht="23.25" x14ac:dyDescent="0.25">
      <c r="A38" s="64"/>
      <c r="B38" s="64"/>
      <c r="C38" s="64"/>
      <c r="D38" s="64"/>
      <c r="E38" s="64"/>
      <c r="F38" s="64"/>
      <c r="G38" s="64"/>
      <c r="H38" s="64"/>
      <c r="I38" s="64"/>
    </row>
    <row r="39" spans="1:9" s="19" customFormat="1" ht="44.2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3.7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</row>
    <row r="41" spans="1:9" ht="23.25" hidden="1" x14ac:dyDescent="0.25">
      <c r="A41" s="66"/>
      <c r="B41" s="66"/>
      <c r="C41" s="66"/>
      <c r="D41" s="66"/>
      <c r="E41" s="67"/>
      <c r="F41" s="66"/>
      <c r="G41" s="66"/>
      <c r="H41" s="66"/>
      <c r="I41" s="66"/>
    </row>
    <row r="42" spans="1:9" ht="23.25" hidden="1" x14ac:dyDescent="0.25">
      <c r="A42" s="66"/>
      <c r="B42" s="66"/>
      <c r="C42" s="66"/>
      <c r="D42" s="66"/>
      <c r="E42" s="67"/>
      <c r="F42" s="66"/>
      <c r="G42" s="66"/>
      <c r="H42" s="66"/>
      <c r="I42" s="66"/>
    </row>
    <row r="43" spans="1:9" ht="23.25" x14ac:dyDescent="0.25">
      <c r="A43" s="53"/>
      <c r="B43" s="68"/>
      <c r="C43" s="68"/>
      <c r="D43" s="65" t="str">
        <f>G17</f>
        <v>В.Н.ГНИДЕНКО (ВК, г.Тула)</v>
      </c>
      <c r="E43" s="65"/>
      <c r="F43" s="65" t="str">
        <f>G18</f>
        <v>О.В.БЕЛОБОРОДОВА (ВК, г.Москва)</v>
      </c>
      <c r="G43" s="65"/>
      <c r="H43" s="65" t="str">
        <f>G19</f>
        <v>А.М.МИЛОШЕВИЧ (1 кат, г.Москва)</v>
      </c>
      <c r="I43" s="65"/>
    </row>
  </sheetData>
  <mergeCells count="35">
    <mergeCell ref="D43:E43"/>
    <mergeCell ref="F43:G43"/>
    <mergeCell ref="H43:I43"/>
    <mergeCell ref="A37:C37"/>
    <mergeCell ref="D37:E37"/>
    <mergeCell ref="F37:G37"/>
    <mergeCell ref="H37:I37"/>
    <mergeCell ref="A40:E40"/>
    <mergeCell ref="F40:I40"/>
    <mergeCell ref="G21:G22"/>
    <mergeCell ref="H21:H22"/>
    <mergeCell ref="I21:I22"/>
    <mergeCell ref="A31:I31"/>
    <mergeCell ref="A32:I32"/>
    <mergeCell ref="A33:D33"/>
    <mergeCell ref="G33:I33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34:G35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9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Жен Спринт Итог </vt:lpstr>
      <vt:lpstr>'КР Жен Спринт Итог '!Заголовки_для_печати</vt:lpstr>
      <vt:lpstr>'КР Жен Спринт Итог 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2025-02-08T17:30:30Z</dcterms:created>
  <dcterms:modified xsi:type="dcterms:W3CDTF">2025-02-08T17:30:56Z</dcterms:modified>
</cp:coreProperties>
</file>