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 showInkAnnotation="0"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C:\Users\Admin\Desktop\КР 2 этап\Протоколы ФВСР\Сумма\"/>
    </mc:Choice>
  </mc:AlternateContent>
  <xr:revisionPtr revIDLastSave="0" documentId="13_ncr:1_{B2205668-1530-410B-81F2-BD25A2EEA9E2}" xr6:coauthVersionLast="47" xr6:coauthVersionMax="47" xr10:uidLastSave="{00000000-0000-0000-0000-000000000000}"/>
  <bookViews>
    <workbookView xWindow="-108" yWindow="-108" windowWidth="23256" windowHeight="12576" tabRatio="789" xr2:uid="{00000000-000D-0000-FFFF-FFFF00000000}"/>
  </bookViews>
  <sheets>
    <sheet name="СУММА" sheetId="126" r:id="rId1"/>
  </sheets>
  <definedNames>
    <definedName name="_xlnm._FilterDatabase" localSheetId="0" hidden="1">СУММА!$A$22:$G$22</definedName>
    <definedName name="_xlnm.Print_Area" localSheetId="0">СУММА!$A$1:$K$53</definedName>
  </definedNames>
  <calcPr calcId="191029" refMode="R1C1"/>
</workbook>
</file>

<file path=xl/calcChain.xml><?xml version="1.0" encoding="utf-8"?>
<calcChain xmlns="http://schemas.openxmlformats.org/spreadsheetml/2006/main">
  <c r="E51" i="126" l="1"/>
  <c r="A51" i="126"/>
  <c r="K43" i="126"/>
  <c r="H43" i="126"/>
  <c r="K42" i="126"/>
  <c r="H42" i="126"/>
  <c r="K41" i="126"/>
  <c r="H41" i="126"/>
  <c r="H40" i="126"/>
  <c r="K37" i="126"/>
  <c r="H39" i="126" l="1"/>
  <c r="H38" i="126" s="1"/>
</calcChain>
</file>

<file path=xl/sharedStrings.xml><?xml version="1.0" encoding="utf-8"?>
<sst xmlns="http://schemas.openxmlformats.org/spreadsheetml/2006/main" count="147" uniqueCount="121">
  <si>
    <t>ТЕХНИЧЕСКИЕ ДАННЫЕ ТРАССЫ:</t>
  </si>
  <si>
    <t>ФАМИЛИЯ ИМЯ</t>
  </si>
  <si>
    <t>ГЛАВНЫЙ СЕКРЕТАРЬ</t>
  </si>
  <si>
    <t>ПОГОДНЫЕ УСЛОВИЯ</t>
  </si>
  <si>
    <t>МЕСТО</t>
  </si>
  <si>
    <t>РАЗРЯД,
ЗВАНИЕ</t>
  </si>
  <si>
    <t>ИНФОРМАЦИЯ О ЖЮРИ И ГСК СОРЕВНОВАНИЙ:</t>
  </si>
  <si>
    <t>ГЛАВНЫЙ СУДЬЯ</t>
  </si>
  <si>
    <t>НОМЕР</t>
  </si>
  <si>
    <t>ПРИМЕЧАНИЕ</t>
  </si>
  <si>
    <t>СУДЬЯ НА ФИНИШЕ:</t>
  </si>
  <si>
    <t>по велосипедному спорту</t>
  </si>
  <si>
    <t>ТЕХНИЧЕСКИЙ ДЕЛЕГАТ ФВСР:</t>
  </si>
  <si>
    <t>ГЛАВНЫЙ СУДЬЯ:</t>
  </si>
  <si>
    <t>ГЛАВНЫЙ СЕКРЕТАРЬ:</t>
  </si>
  <si>
    <t>МСМК</t>
  </si>
  <si>
    <t>ИТОГОВЫЙ ПРОТОКОЛ</t>
  </si>
  <si>
    <t>МС</t>
  </si>
  <si>
    <t>ЗМС</t>
  </si>
  <si>
    <t>КМС</t>
  </si>
  <si>
    <t>Субъектов РФ</t>
  </si>
  <si>
    <t>ДАТА РОЖД.</t>
  </si>
  <si>
    <t>UCI ID</t>
  </si>
  <si>
    <t/>
  </si>
  <si>
    <t>СТАТИСТИКА ГОНКИ</t>
  </si>
  <si>
    <t>ТЕРРИТОРИАЛЬНАЯ ПРИНАДЛЕЖНОСТЬ</t>
  </si>
  <si>
    <t>ФЕДЕРАЦИЯ ВЕЛОСИПЕДНОГО СПОРТА РОССИИ</t>
  </si>
  <si>
    <t>МИНИСТЕРСТВО СПОРТА РОССИЙСКОЙ ФЕДЕРАЦИИ</t>
  </si>
  <si>
    <t xml:space="preserve">НАЗВАНИЕ ТРАССЫ / РЕГ. НОМЕР: </t>
  </si>
  <si>
    <t>КРУГОВ:</t>
  </si>
  <si>
    <t xml:space="preserve">ВЫСОТА СТАРТОВОЙ ГОРЫ (м): </t>
  </si>
  <si>
    <t>ДЛИНА КРУГА (м):</t>
  </si>
  <si>
    <t xml:space="preserve">Температура: </t>
  </si>
  <si>
    <t xml:space="preserve">Влажность: </t>
  </si>
  <si>
    <t>Осадки:</t>
  </si>
  <si>
    <t>Ветер:</t>
  </si>
  <si>
    <t xml:space="preserve">Финишировало </t>
  </si>
  <si>
    <t xml:space="preserve">Н. финишировало </t>
  </si>
  <si>
    <t>Н. стартовало</t>
  </si>
  <si>
    <t>Дисквалифицировано</t>
  </si>
  <si>
    <t xml:space="preserve">Заявлено </t>
  </si>
  <si>
    <t xml:space="preserve">Стартовало </t>
  </si>
  <si>
    <t>ВМХ - гонка - "Классик" (или "Классик-смешанная")</t>
  </si>
  <si>
    <t>1 сп.р.</t>
  </si>
  <si>
    <t>3 сп.р.</t>
  </si>
  <si>
    <t>2 сп.р.</t>
  </si>
  <si>
    <t>МИНИСТЕРСТВО СПОРТА РЕСПУБЛИКИ МОРДОВИЯ</t>
  </si>
  <si>
    <t>РОО"ФЕДЕРАЦИЯ ВЕЛОСИПЕДНОГО СПОРТА РЕСПУБЛИКИ МОРДОВИЯ"</t>
  </si>
  <si>
    <t>ГБУ ДО РМ "СШОР ПО ВЕЛОСПОРТУ"</t>
  </si>
  <si>
    <t>МЕСТО ПРОВЕДЕНИЯ: г.Саранск</t>
  </si>
  <si>
    <t>5 м</t>
  </si>
  <si>
    <t>290 м</t>
  </si>
  <si>
    <t>Женщины</t>
  </si>
  <si>
    <t>МЯГКОВА Е.А.  (IК, г. Саранск)</t>
  </si>
  <si>
    <t>№ ВРВС: 0080011611Я</t>
  </si>
  <si>
    <t>ДОЯНОВ И.В. (IК, г. Саранск)</t>
  </si>
  <si>
    <r>
      <t xml:space="preserve">НАЧАЛО ГОНКИ: </t>
    </r>
    <r>
      <rPr>
        <sz val="11"/>
        <rFont val="Calibri"/>
        <family val="2"/>
        <charset val="204"/>
        <scheme val="minor"/>
      </rPr>
      <t xml:space="preserve">14ч 15м </t>
    </r>
  </si>
  <si>
    <r>
      <rPr>
        <b/>
        <sz val="11"/>
        <rFont val="Calibri"/>
        <family val="2"/>
        <charset val="204"/>
      </rPr>
      <t>ОКОНЧАНИЕ ГОНКИ:</t>
    </r>
    <r>
      <rPr>
        <sz val="11"/>
        <rFont val="Calibri"/>
        <family val="2"/>
        <charset val="204"/>
      </rPr>
      <t xml:space="preserve"> 18ч 00м</t>
    </r>
  </si>
  <si>
    <t>КУБОК РОССИИ (2 ЭТАП)</t>
  </si>
  <si>
    <t>ДАТА ПРОВЕДЕНИЯ: 28-29 марта 2025г.</t>
  </si>
  <si>
    <t>№ ЕКП 2025: 2008130020030373</t>
  </si>
  <si>
    <t>ЧЕРНЫШОВ М.Ю. (г. Пенза)</t>
  </si>
  <si>
    <t>БОЯРОВ В.В. (ВК, г. Саранск)</t>
  </si>
  <si>
    <t>28 марта</t>
  </si>
  <si>
    <t>29 марта</t>
  </si>
  <si>
    <t>СУДЬЯ НА ФИНИШЕ</t>
  </si>
  <si>
    <t>Завязкина Карина</t>
  </si>
  <si>
    <t>Санкт-Петербург</t>
  </si>
  <si>
    <t>НС</t>
  </si>
  <si>
    <t>Сумма</t>
  </si>
  <si>
    <t>89</t>
  </si>
  <si>
    <t>10009630969</t>
  </si>
  <si>
    <t>Бондаренко Ярослава</t>
  </si>
  <si>
    <t>27.02.1997</t>
  </si>
  <si>
    <t>Москва</t>
  </si>
  <si>
    <t>385</t>
  </si>
  <si>
    <t>10079505123</t>
  </si>
  <si>
    <t>Савина Майя</t>
  </si>
  <si>
    <t>29.08.2005</t>
  </si>
  <si>
    <t>Иркутская обл.</t>
  </si>
  <si>
    <t>74</t>
  </si>
  <si>
    <t>10009905195</t>
  </si>
  <si>
    <t>Адмакина Светлана</t>
  </si>
  <si>
    <t>30.03.1998</t>
  </si>
  <si>
    <t>Мордовия</t>
  </si>
  <si>
    <t>818</t>
  </si>
  <si>
    <t>10036099239</t>
  </si>
  <si>
    <t>Хлуднева Дарья</t>
  </si>
  <si>
    <t>26.08.2003</t>
  </si>
  <si>
    <t>86</t>
  </si>
  <si>
    <t>10089109133</t>
  </si>
  <si>
    <t>Бодырева Анастасия</t>
  </si>
  <si>
    <t>13.12.2006</t>
  </si>
  <si>
    <t>155</t>
  </si>
  <si>
    <t>10036032450</t>
  </si>
  <si>
    <t>Васькова Виктория</t>
  </si>
  <si>
    <t>03.07.2001</t>
  </si>
  <si>
    <t>181</t>
  </si>
  <si>
    <t>10036035076</t>
  </si>
  <si>
    <t>Чекунова Анастасия</t>
  </si>
  <si>
    <t>11.10.2001</t>
  </si>
  <si>
    <t>Удмуртская Республика</t>
  </si>
  <si>
    <t>19</t>
  </si>
  <si>
    <t>10112948194</t>
  </si>
  <si>
    <t>Дуквиц Ульяна</t>
  </si>
  <si>
    <t>19.04.2006</t>
  </si>
  <si>
    <t>916</t>
  </si>
  <si>
    <t>10036093983</t>
  </si>
  <si>
    <t>Дмитриева Ангелина</t>
  </si>
  <si>
    <t>22.07.2005</t>
  </si>
  <si>
    <t>Московская обл.</t>
  </si>
  <si>
    <t>328</t>
  </si>
  <si>
    <t>10036089741</t>
  </si>
  <si>
    <t>Иванова Анастасия</t>
  </si>
  <si>
    <t>06.04.2003</t>
  </si>
  <si>
    <t>Брянская обл.</t>
  </si>
  <si>
    <t>363</t>
  </si>
  <si>
    <t>10140144873</t>
  </si>
  <si>
    <t>Кострова Диана</t>
  </si>
  <si>
    <t>06.06.2005</t>
  </si>
  <si>
    <t>НФ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</si>
</sst>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yyyy"/>
    <numFmt numFmtId="165" formatCode="h:mm:ss.00"/>
  </numFmts>
  <fonts count="25" x14ac:knownFonts="1">
    <font>
      <sz val="10"/>
      <name val="Arial"/>
    </font>
    <font>
      <sz val="10"/>
      <color indexed="8"/>
      <name val="Arial"/>
      <family val="2"/>
      <charset val="204"/>
    </font>
    <font>
      <sz val="10"/>
      <name val="Arial"/>
      <family val="2"/>
      <charset val="204"/>
    </font>
    <font>
      <b/>
      <sz val="11"/>
      <name val="Calibri"/>
      <family val="2"/>
      <charset val="204"/>
    </font>
    <font>
      <sz val="11"/>
      <name val="Calibri"/>
      <family val="2"/>
      <charset val="204"/>
    </font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b/>
      <sz val="12"/>
      <color indexed="8"/>
      <name val="Calibri"/>
      <family val="2"/>
      <charset val="204"/>
      <scheme val="minor"/>
    </font>
    <font>
      <sz val="10"/>
      <name val="Calibri"/>
      <family val="2"/>
      <charset val="204"/>
      <scheme val="minor"/>
    </font>
    <font>
      <sz val="16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2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sz val="12"/>
      <name val="Calibri"/>
      <family val="2"/>
      <charset val="204"/>
      <scheme val="minor"/>
    </font>
    <font>
      <b/>
      <sz val="9"/>
      <name val="Calibri"/>
      <family val="2"/>
      <charset val="204"/>
      <scheme val="minor"/>
    </font>
    <font>
      <b/>
      <sz val="22"/>
      <name val="Calibri"/>
      <family val="2"/>
      <charset val="204"/>
      <scheme val="minor"/>
    </font>
    <font>
      <b/>
      <sz val="10"/>
      <name val="Calibri"/>
      <family val="2"/>
      <charset val="204"/>
      <scheme val="minor"/>
    </font>
    <font>
      <sz val="14"/>
      <name val="Calibri"/>
      <family val="2"/>
      <charset val="204"/>
      <scheme val="minor"/>
    </font>
    <font>
      <b/>
      <sz val="14"/>
      <name val="Calibri"/>
      <family val="2"/>
      <charset val="204"/>
      <scheme val="minor"/>
    </font>
    <font>
      <b/>
      <sz val="16"/>
      <name val="Calibri"/>
      <family val="2"/>
      <charset val="204"/>
      <scheme val="minor"/>
    </font>
    <font>
      <sz val="9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0"/>
      <color indexed="8"/>
      <name val="Arial"/>
      <family val="2"/>
      <charset val="204"/>
    </font>
    <font>
      <sz val="11"/>
      <color indexed="8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4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22"/>
      </left>
      <right style="thin">
        <color indexed="22"/>
      </right>
      <top/>
      <bottom style="thin">
        <color indexed="22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/>
      <top style="double">
        <color indexed="64"/>
      </top>
      <bottom style="double">
        <color indexed="64"/>
      </bottom>
      <diagonal/>
    </border>
    <border>
      <left/>
      <right style="medium">
        <color indexed="64"/>
      </right>
      <top style="double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medium">
        <color indexed="64"/>
      </right>
      <top style="double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double">
        <color indexed="64"/>
      </top>
      <bottom style="thin">
        <color indexed="64"/>
      </bottom>
      <diagonal/>
    </border>
    <border>
      <left/>
      <right style="medium">
        <color indexed="64"/>
      </right>
      <top style="double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double">
        <color indexed="64"/>
      </bottom>
      <diagonal/>
    </border>
    <border>
      <left/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</borders>
  <cellStyleXfs count="10">
    <xf numFmtId="0" fontId="0" fillId="0" borderId="0"/>
    <xf numFmtId="0" fontId="7" fillId="0" borderId="0"/>
    <xf numFmtId="0" fontId="2" fillId="0" borderId="0"/>
    <xf numFmtId="0" fontId="1" fillId="0" borderId="0"/>
    <xf numFmtId="0" fontId="1" fillId="0" borderId="0"/>
    <xf numFmtId="0" fontId="6" fillId="0" borderId="0"/>
    <xf numFmtId="0" fontId="5" fillId="0" borderId="0"/>
    <xf numFmtId="0" fontId="1" fillId="0" borderId="0"/>
    <xf numFmtId="0" fontId="1" fillId="0" borderId="0"/>
    <xf numFmtId="0" fontId="23" fillId="0" borderId="0"/>
  </cellStyleXfs>
  <cellXfs count="140">
    <xf numFmtId="0" fontId="0" fillId="0" borderId="0" xfId="0"/>
    <xf numFmtId="0" fontId="9" fillId="0" borderId="0" xfId="2" applyFont="1" applyAlignment="1">
      <alignment vertical="center"/>
    </xf>
    <xf numFmtId="14" fontId="11" fillId="0" borderId="1" xfId="2" applyNumberFormat="1" applyFont="1" applyBorder="1" applyAlignment="1">
      <alignment vertical="center"/>
    </xf>
    <xf numFmtId="0" fontId="12" fillId="0" borderId="1" xfId="2" applyFont="1" applyBorder="1" applyAlignment="1">
      <alignment horizontal="right" vertical="center"/>
    </xf>
    <xf numFmtId="14" fontId="11" fillId="0" borderId="2" xfId="2" applyNumberFormat="1" applyFont="1" applyBorder="1" applyAlignment="1">
      <alignment vertical="center"/>
    </xf>
    <xf numFmtId="0" fontId="12" fillId="0" borderId="2" xfId="2" applyFont="1" applyBorder="1" applyAlignment="1">
      <alignment horizontal="right" vertical="center"/>
    </xf>
    <xf numFmtId="0" fontId="13" fillId="0" borderId="3" xfId="2" applyFont="1" applyBorder="1" applyAlignment="1">
      <alignment horizontal="center" vertical="center"/>
    </xf>
    <xf numFmtId="0" fontId="11" fillId="0" borderId="3" xfId="2" applyFont="1" applyBorder="1" applyAlignment="1">
      <alignment horizontal="right" vertical="center"/>
    </xf>
    <xf numFmtId="0" fontId="9" fillId="0" borderId="4" xfId="2" applyFont="1" applyBorder="1" applyAlignment="1">
      <alignment horizontal="center" vertical="center"/>
    </xf>
    <xf numFmtId="0" fontId="9" fillId="0" borderId="4" xfId="2" applyFont="1" applyBorder="1" applyAlignment="1">
      <alignment vertical="center"/>
    </xf>
    <xf numFmtId="14" fontId="9" fillId="0" borderId="4" xfId="2" applyNumberFormat="1" applyFont="1" applyBorder="1" applyAlignment="1">
      <alignment vertical="center"/>
    </xf>
    <xf numFmtId="14" fontId="9" fillId="0" borderId="0" xfId="2" applyNumberFormat="1" applyFont="1" applyAlignment="1">
      <alignment vertical="center"/>
    </xf>
    <xf numFmtId="165" fontId="13" fillId="0" borderId="1" xfId="2" applyNumberFormat="1" applyFont="1" applyBorder="1" applyAlignment="1">
      <alignment horizontal="center" vertical="center"/>
    </xf>
    <xf numFmtId="165" fontId="13" fillId="0" borderId="2" xfId="2" applyNumberFormat="1" applyFont="1" applyBorder="1" applyAlignment="1">
      <alignment horizontal="center" vertical="center"/>
    </xf>
    <xf numFmtId="0" fontId="13" fillId="0" borderId="3" xfId="2" applyFont="1" applyBorder="1" applyAlignment="1">
      <alignment vertical="center"/>
    </xf>
    <xf numFmtId="14" fontId="11" fillId="0" borderId="3" xfId="2" applyNumberFormat="1" applyFont="1" applyBorder="1" applyAlignment="1">
      <alignment horizontal="right" vertical="center"/>
    </xf>
    <xf numFmtId="0" fontId="9" fillId="0" borderId="3" xfId="2" applyFont="1" applyBorder="1" applyAlignment="1">
      <alignment vertical="center"/>
    </xf>
    <xf numFmtId="165" fontId="17" fillId="0" borderId="4" xfId="2" applyNumberFormat="1" applyFont="1" applyBorder="1" applyAlignment="1">
      <alignment vertical="center"/>
    </xf>
    <xf numFmtId="0" fontId="9" fillId="0" borderId="5" xfId="2" applyFont="1" applyBorder="1" applyAlignment="1">
      <alignment horizontal="left" vertical="center"/>
    </xf>
    <xf numFmtId="0" fontId="9" fillId="0" borderId="1" xfId="2" applyFont="1" applyBorder="1" applyAlignment="1">
      <alignment vertical="center"/>
    </xf>
    <xf numFmtId="49" fontId="9" fillId="0" borderId="5" xfId="2" applyNumberFormat="1" applyFont="1" applyBorder="1" applyAlignment="1">
      <alignment horizontal="left" vertical="center"/>
    </xf>
    <xf numFmtId="165" fontId="17" fillId="0" borderId="0" xfId="2" applyNumberFormat="1" applyFont="1" applyAlignment="1">
      <alignment vertical="center"/>
    </xf>
    <xf numFmtId="0" fontId="9" fillId="0" borderId="2" xfId="2" applyFont="1" applyBorder="1" applyAlignment="1">
      <alignment vertical="center"/>
    </xf>
    <xf numFmtId="0" fontId="9" fillId="0" borderId="0" xfId="2" applyFont="1" applyAlignment="1">
      <alignment horizontal="center" vertical="center"/>
    </xf>
    <xf numFmtId="14" fontId="9" fillId="0" borderId="3" xfId="2" applyNumberFormat="1" applyFont="1" applyBorder="1" applyAlignment="1">
      <alignment vertical="center"/>
    </xf>
    <xf numFmtId="0" fontId="4" fillId="0" borderId="2" xfId="2" applyFont="1" applyBorder="1" applyAlignment="1">
      <alignment horizontal="left" vertical="center"/>
    </xf>
    <xf numFmtId="0" fontId="9" fillId="0" borderId="3" xfId="2" applyFont="1" applyBorder="1" applyAlignment="1">
      <alignment horizontal="center" vertical="center"/>
    </xf>
    <xf numFmtId="165" fontId="15" fillId="0" borderId="5" xfId="2" applyNumberFormat="1" applyFont="1" applyBorder="1" applyAlignment="1">
      <alignment horizontal="left" vertical="center"/>
    </xf>
    <xf numFmtId="0" fontId="9" fillId="0" borderId="7" xfId="2" applyFont="1" applyBorder="1" applyAlignment="1">
      <alignment vertical="center"/>
    </xf>
    <xf numFmtId="0" fontId="9" fillId="0" borderId="6" xfId="0" applyFont="1" applyBorder="1" applyAlignment="1">
      <alignment horizontal="right" vertical="center"/>
    </xf>
    <xf numFmtId="0" fontId="10" fillId="0" borderId="0" xfId="0" applyFont="1" applyAlignment="1">
      <alignment vertical="center"/>
    </xf>
    <xf numFmtId="0" fontId="9" fillId="0" borderId="0" xfId="0" applyFont="1" applyAlignment="1">
      <alignment horizontal="center" vertical="center"/>
    </xf>
    <xf numFmtId="0" fontId="18" fillId="0" borderId="0" xfId="2" applyFont="1" applyAlignment="1">
      <alignment vertical="center"/>
    </xf>
    <xf numFmtId="0" fontId="13" fillId="2" borderId="9" xfId="2" applyFont="1" applyFill="1" applyBorder="1" applyAlignment="1">
      <alignment vertical="center"/>
    </xf>
    <xf numFmtId="165" fontId="15" fillId="0" borderId="5" xfId="2" applyNumberFormat="1" applyFont="1" applyBorder="1" applyAlignment="1">
      <alignment vertical="center"/>
    </xf>
    <xf numFmtId="165" fontId="15" fillId="0" borderId="3" xfId="2" applyNumberFormat="1" applyFont="1" applyBorder="1" applyAlignment="1">
      <alignment vertical="center"/>
    </xf>
    <xf numFmtId="1" fontId="9" fillId="0" borderId="6" xfId="2" applyNumberFormat="1" applyFont="1" applyBorder="1" applyAlignment="1">
      <alignment horizontal="right" vertical="center"/>
    </xf>
    <xf numFmtId="0" fontId="9" fillId="0" borderId="6" xfId="2" applyFont="1" applyBorder="1" applyAlignment="1">
      <alignment horizontal="right" vertical="center"/>
    </xf>
    <xf numFmtId="0" fontId="9" fillId="0" borderId="1" xfId="2" applyFont="1" applyBorder="1" applyAlignment="1">
      <alignment horizontal="left" vertical="center"/>
    </xf>
    <xf numFmtId="0" fontId="9" fillId="0" borderId="6" xfId="2" applyFont="1" applyBorder="1" applyAlignment="1">
      <alignment vertical="center"/>
    </xf>
    <xf numFmtId="49" fontId="9" fillId="0" borderId="2" xfId="2" applyNumberFormat="1" applyFont="1" applyBorder="1" applyAlignment="1">
      <alignment horizontal="left" vertical="center"/>
    </xf>
    <xf numFmtId="0" fontId="21" fillId="0" borderId="11" xfId="2" applyFont="1" applyBorder="1" applyAlignment="1">
      <alignment horizontal="left" vertical="center" wrapText="1"/>
    </xf>
    <xf numFmtId="164" fontId="21" fillId="0" borderId="11" xfId="2" applyNumberFormat="1" applyFont="1" applyBorder="1" applyAlignment="1">
      <alignment horizontal="left" vertical="center" wrapText="1"/>
    </xf>
    <xf numFmtId="0" fontId="11" fillId="0" borderId="11" xfId="2" applyFont="1" applyBorder="1" applyAlignment="1">
      <alignment horizontal="center" vertical="center" wrapText="1"/>
    </xf>
    <xf numFmtId="0" fontId="11" fillId="0" borderId="12" xfId="2" applyFont="1" applyBorder="1" applyAlignment="1">
      <alignment horizontal="center" vertical="center" wrapText="1"/>
    </xf>
    <xf numFmtId="14" fontId="17" fillId="2" borderId="8" xfId="8" applyNumberFormat="1" applyFont="1" applyFill="1" applyBorder="1" applyAlignment="1">
      <alignment horizontal="center" vertical="center" wrapText="1"/>
    </xf>
    <xf numFmtId="0" fontId="17" fillId="2" borderId="13" xfId="8" applyFont="1" applyFill="1" applyBorder="1" applyAlignment="1">
      <alignment horizontal="center" vertical="center" wrapText="1"/>
    </xf>
    <xf numFmtId="14" fontId="17" fillId="2" borderId="13" xfId="8" applyNumberFormat="1" applyFont="1" applyFill="1" applyBorder="1" applyAlignment="1">
      <alignment horizontal="center" vertical="center" wrapText="1"/>
    </xf>
    <xf numFmtId="0" fontId="11" fillId="0" borderId="3" xfId="2" applyFont="1" applyBorder="1" applyAlignment="1">
      <alignment horizontal="center" vertical="center"/>
    </xf>
    <xf numFmtId="49" fontId="9" fillId="0" borderId="11" xfId="0" applyNumberFormat="1" applyFont="1" applyBorder="1" applyAlignment="1">
      <alignment vertical="center"/>
    </xf>
    <xf numFmtId="2" fontId="9" fillId="0" borderId="11" xfId="0" applyNumberFormat="1" applyFont="1" applyBorder="1" applyAlignment="1">
      <alignment vertical="center"/>
    </xf>
    <xf numFmtId="0" fontId="22" fillId="0" borderId="11" xfId="0" applyFont="1" applyBorder="1" applyAlignment="1">
      <alignment horizontal="center"/>
    </xf>
    <xf numFmtId="0" fontId="22" fillId="0" borderId="11" xfId="0" applyFont="1" applyBorder="1" applyAlignment="1">
      <alignment horizontal="left"/>
    </xf>
    <xf numFmtId="0" fontId="24" fillId="0" borderId="14" xfId="9" applyFont="1" applyBorder="1" applyAlignment="1">
      <alignment horizontal="right" wrapText="1"/>
    </xf>
    <xf numFmtId="0" fontId="17" fillId="2" borderId="8" xfId="8" applyFont="1" applyFill="1" applyBorder="1" applyAlignment="1">
      <alignment horizontal="center" vertical="center" wrapText="1"/>
    </xf>
    <xf numFmtId="0" fontId="13" fillId="0" borderId="1" xfId="2" applyFont="1" applyBorder="1" applyAlignment="1">
      <alignment horizontal="left" vertical="center"/>
    </xf>
    <xf numFmtId="0" fontId="12" fillId="0" borderId="24" xfId="2" applyFont="1" applyBorder="1" applyAlignment="1">
      <alignment horizontal="right" vertical="center"/>
    </xf>
    <xf numFmtId="0" fontId="12" fillId="0" borderId="22" xfId="2" applyFont="1" applyBorder="1" applyAlignment="1">
      <alignment horizontal="right" vertical="center"/>
    </xf>
    <xf numFmtId="0" fontId="13" fillId="0" borderId="25" xfId="2" applyFont="1" applyBorder="1" applyAlignment="1">
      <alignment vertical="center"/>
    </xf>
    <xf numFmtId="165" fontId="15" fillId="0" borderId="26" xfId="2" applyNumberFormat="1" applyFont="1" applyBorder="1" applyAlignment="1">
      <alignment vertical="center"/>
    </xf>
    <xf numFmtId="165" fontId="15" fillId="0" borderId="27" xfId="2" applyNumberFormat="1" applyFont="1" applyBorder="1" applyAlignment="1">
      <alignment horizontal="right" vertical="center"/>
    </xf>
    <xf numFmtId="0" fontId="15" fillId="0" borderId="0" xfId="2" applyFont="1" applyAlignment="1">
      <alignment horizontal="right" vertical="center"/>
    </xf>
    <xf numFmtId="0" fontId="15" fillId="0" borderId="28" xfId="2" applyFont="1" applyBorder="1" applyAlignment="1">
      <alignment horizontal="right" vertical="center"/>
    </xf>
    <xf numFmtId="0" fontId="9" fillId="0" borderId="29" xfId="2" applyFont="1" applyBorder="1" applyAlignment="1">
      <alignment vertical="center"/>
    </xf>
    <xf numFmtId="0" fontId="9" fillId="0" borderId="30" xfId="2" applyFont="1" applyBorder="1" applyAlignment="1">
      <alignment vertical="center"/>
    </xf>
    <xf numFmtId="0" fontId="17" fillId="2" borderId="31" xfId="2" applyFont="1" applyFill="1" applyBorder="1" applyAlignment="1">
      <alignment horizontal="center" vertical="center"/>
    </xf>
    <xf numFmtId="0" fontId="17" fillId="2" borderId="33" xfId="2" applyFont="1" applyFill="1" applyBorder="1" applyAlignment="1">
      <alignment horizontal="center" vertical="center"/>
    </xf>
    <xf numFmtId="0" fontId="9" fillId="0" borderId="34" xfId="2" applyFont="1" applyBorder="1" applyAlignment="1">
      <alignment horizontal="center" vertical="center" wrapText="1"/>
    </xf>
    <xf numFmtId="0" fontId="9" fillId="0" borderId="19" xfId="2" applyFont="1" applyBorder="1" applyAlignment="1">
      <alignment horizontal="center"/>
    </xf>
    <xf numFmtId="0" fontId="9" fillId="0" borderId="0" xfId="2" applyFont="1" applyAlignment="1">
      <alignment horizontal="justify"/>
    </xf>
    <xf numFmtId="0" fontId="8" fillId="0" borderId="0" xfId="7" applyFont="1" applyAlignment="1">
      <alignment vertical="center" wrapText="1"/>
    </xf>
    <xf numFmtId="14" fontId="14" fillId="0" borderId="0" xfId="2" applyNumberFormat="1" applyFont="1" applyAlignment="1">
      <alignment horizontal="center" vertical="center" wrapText="1"/>
    </xf>
    <xf numFmtId="164" fontId="14" fillId="0" borderId="0" xfId="2" applyNumberFormat="1" applyFont="1" applyAlignment="1">
      <alignment horizontal="center" vertical="center" wrapText="1"/>
    </xf>
    <xf numFmtId="0" fontId="14" fillId="0" borderId="20" xfId="2" applyFont="1" applyBorder="1" applyAlignment="1">
      <alignment vertical="center" wrapText="1"/>
    </xf>
    <xf numFmtId="0" fontId="9" fillId="0" borderId="25" xfId="2" applyFont="1" applyBorder="1" applyAlignment="1">
      <alignment vertical="center"/>
    </xf>
    <xf numFmtId="0" fontId="9" fillId="0" borderId="27" xfId="0" applyFont="1" applyBorder="1" applyAlignment="1">
      <alignment horizontal="right" vertical="center"/>
    </xf>
    <xf numFmtId="49" fontId="9" fillId="0" borderId="0" xfId="2" applyNumberFormat="1" applyFont="1" applyAlignment="1">
      <alignment horizontal="left" vertical="center"/>
    </xf>
    <xf numFmtId="0" fontId="9" fillId="0" borderId="19" xfId="2" applyFont="1" applyBorder="1" applyAlignment="1">
      <alignment vertical="center"/>
    </xf>
    <xf numFmtId="0" fontId="9" fillId="0" borderId="20" xfId="2" applyFont="1" applyBorder="1" applyAlignment="1">
      <alignment vertical="center"/>
    </xf>
    <xf numFmtId="0" fontId="9" fillId="0" borderId="24" xfId="2" applyFont="1" applyBorder="1" applyAlignment="1">
      <alignment vertical="center"/>
    </xf>
    <xf numFmtId="0" fontId="9" fillId="0" borderId="19" xfId="2" applyFont="1" applyBorder="1" applyAlignment="1">
      <alignment horizontal="center" vertical="center"/>
    </xf>
    <xf numFmtId="14" fontId="9" fillId="0" borderId="0" xfId="2" applyNumberFormat="1" applyFont="1" applyAlignment="1">
      <alignment horizontal="center" vertical="center"/>
    </xf>
    <xf numFmtId="165" fontId="17" fillId="0" borderId="0" xfId="2" applyNumberFormat="1" applyFont="1" applyAlignment="1">
      <alignment horizontal="center" vertical="center"/>
    </xf>
    <xf numFmtId="0" fontId="9" fillId="0" borderId="20" xfId="2" applyFont="1" applyBorder="1" applyAlignment="1">
      <alignment horizontal="center" vertical="center"/>
    </xf>
    <xf numFmtId="0" fontId="18" fillId="0" borderId="39" xfId="2" applyFont="1" applyBorder="1" applyAlignment="1">
      <alignment vertical="center"/>
    </xf>
    <xf numFmtId="0" fontId="18" fillId="0" borderId="40" xfId="2" applyFont="1" applyBorder="1" applyAlignment="1">
      <alignment horizontal="center" vertical="center"/>
    </xf>
    <xf numFmtId="0" fontId="18" fillId="0" borderId="40" xfId="2" applyFont="1" applyBorder="1" applyAlignment="1">
      <alignment vertical="center"/>
    </xf>
    <xf numFmtId="14" fontId="18" fillId="0" borderId="40" xfId="2" applyNumberFormat="1" applyFont="1" applyBorder="1" applyAlignment="1">
      <alignment vertical="center"/>
    </xf>
    <xf numFmtId="165" fontId="19" fillId="0" borderId="40" xfId="2" applyNumberFormat="1" applyFont="1" applyBorder="1" applyAlignment="1">
      <alignment vertical="center"/>
    </xf>
    <xf numFmtId="0" fontId="18" fillId="0" borderId="41" xfId="2" applyFont="1" applyBorder="1" applyAlignment="1">
      <alignment vertical="center"/>
    </xf>
    <xf numFmtId="0" fontId="13" fillId="0" borderId="23" xfId="2" applyFont="1" applyBorder="1" applyAlignment="1">
      <alignment horizontal="left" vertical="center"/>
    </xf>
    <xf numFmtId="0" fontId="13" fillId="0" borderId="1" xfId="2" applyFont="1" applyBorder="1" applyAlignment="1">
      <alignment horizontal="left" vertical="center"/>
    </xf>
    <xf numFmtId="0" fontId="13" fillId="0" borderId="21" xfId="2" applyFont="1" applyBorder="1" applyAlignment="1">
      <alignment horizontal="left" vertical="center"/>
    </xf>
    <xf numFmtId="0" fontId="13" fillId="0" borderId="2" xfId="2" applyFont="1" applyBorder="1" applyAlignment="1">
      <alignment horizontal="left" vertical="center"/>
    </xf>
    <xf numFmtId="0" fontId="13" fillId="2" borderId="25" xfId="2" applyFont="1" applyFill="1" applyBorder="1" applyAlignment="1">
      <alignment horizontal="center" vertical="center"/>
    </xf>
    <xf numFmtId="0" fontId="13" fillId="2" borderId="3" xfId="2" applyFont="1" applyFill="1" applyBorder="1" applyAlignment="1">
      <alignment horizontal="center" vertical="center"/>
    </xf>
    <xf numFmtId="0" fontId="13" fillId="2" borderId="6" xfId="2" applyFont="1" applyFill="1" applyBorder="1" applyAlignment="1">
      <alignment horizontal="center" vertical="center"/>
    </xf>
    <xf numFmtId="0" fontId="20" fillId="0" borderId="21" xfId="2" applyFont="1" applyBorder="1" applyAlignment="1">
      <alignment horizontal="center" vertical="center"/>
    </xf>
    <xf numFmtId="0" fontId="20" fillId="0" borderId="2" xfId="2" applyFont="1" applyBorder="1" applyAlignment="1">
      <alignment horizontal="center" vertical="center"/>
    </xf>
    <xf numFmtId="0" fontId="20" fillId="0" borderId="22" xfId="2" applyFont="1" applyBorder="1" applyAlignment="1">
      <alignment horizontal="center" vertical="center"/>
    </xf>
    <xf numFmtId="0" fontId="10" fillId="0" borderId="0" xfId="2" applyFont="1" applyAlignment="1">
      <alignment horizontal="center" vertical="center"/>
    </xf>
    <xf numFmtId="0" fontId="16" fillId="0" borderId="0" xfId="2" applyFont="1" applyAlignment="1">
      <alignment horizontal="center" vertical="center"/>
    </xf>
    <xf numFmtId="0" fontId="20" fillId="0" borderId="0" xfId="2" applyFont="1" applyAlignment="1">
      <alignment horizontal="center" vertical="center"/>
    </xf>
    <xf numFmtId="0" fontId="19" fillId="0" borderId="16" xfId="2" applyFont="1" applyBorder="1" applyAlignment="1">
      <alignment horizontal="center" vertical="center"/>
    </xf>
    <xf numFmtId="0" fontId="19" fillId="0" borderId="17" xfId="2" applyFont="1" applyBorder="1" applyAlignment="1">
      <alignment horizontal="center" vertical="center"/>
    </xf>
    <xf numFmtId="0" fontId="19" fillId="0" borderId="18" xfId="2" applyFont="1" applyBorder="1" applyAlignment="1">
      <alignment horizontal="center" vertical="center"/>
    </xf>
    <xf numFmtId="0" fontId="19" fillId="0" borderId="19" xfId="2" applyFont="1" applyBorder="1" applyAlignment="1">
      <alignment horizontal="center" vertical="center"/>
    </xf>
    <xf numFmtId="0" fontId="19" fillId="0" borderId="0" xfId="2" applyFont="1" applyAlignment="1">
      <alignment horizontal="center" vertical="center"/>
    </xf>
    <xf numFmtId="0" fontId="19" fillId="0" borderId="20" xfId="2" applyFont="1" applyBorder="1" applyAlignment="1">
      <alignment horizontal="center" vertical="center"/>
    </xf>
    <xf numFmtId="165" fontId="13" fillId="2" borderId="5" xfId="2" applyNumberFormat="1" applyFont="1" applyFill="1" applyBorder="1" applyAlignment="1">
      <alignment horizontal="center" vertical="center"/>
    </xf>
    <xf numFmtId="165" fontId="13" fillId="2" borderId="3" xfId="2" applyNumberFormat="1" applyFont="1" applyFill="1" applyBorder="1" applyAlignment="1">
      <alignment horizontal="center" vertical="center"/>
    </xf>
    <xf numFmtId="165" fontId="13" fillId="2" borderId="26" xfId="2" applyNumberFormat="1" applyFont="1" applyFill="1" applyBorder="1" applyAlignment="1">
      <alignment horizontal="center" vertical="center"/>
    </xf>
    <xf numFmtId="0" fontId="17" fillId="2" borderId="8" xfId="2" applyFont="1" applyFill="1" applyBorder="1" applyAlignment="1">
      <alignment horizontal="center" vertical="center" wrapText="1"/>
    </xf>
    <xf numFmtId="0" fontId="17" fillId="2" borderId="13" xfId="2" applyFont="1" applyFill="1" applyBorder="1" applyAlignment="1">
      <alignment horizontal="center" vertical="center" wrapText="1"/>
    </xf>
    <xf numFmtId="0" fontId="17" fillId="2" borderId="32" xfId="2" applyFont="1" applyFill="1" applyBorder="1" applyAlignment="1">
      <alignment horizontal="center" vertical="center" wrapText="1"/>
    </xf>
    <xf numFmtId="0" fontId="14" fillId="0" borderId="37" xfId="2" applyFont="1" applyBorder="1" applyAlignment="1">
      <alignment horizontal="center" vertical="center"/>
    </xf>
    <xf numFmtId="0" fontId="14" fillId="0" borderId="7" xfId="2" applyFont="1" applyBorder="1" applyAlignment="1">
      <alignment horizontal="center" vertical="center"/>
    </xf>
    <xf numFmtId="0" fontId="14" fillId="0" borderId="38" xfId="2" applyFont="1" applyBorder="1" applyAlignment="1">
      <alignment horizontal="center" vertical="center"/>
    </xf>
    <xf numFmtId="0" fontId="17" fillId="2" borderId="8" xfId="8" applyFont="1" applyFill="1" applyBorder="1" applyAlignment="1">
      <alignment horizontal="center" vertical="center" wrapText="1"/>
    </xf>
    <xf numFmtId="0" fontId="10" fillId="0" borderId="0" xfId="0" applyFont="1" applyAlignment="1">
      <alignment horizontal="left" vertical="center"/>
    </xf>
    <xf numFmtId="0" fontId="13" fillId="2" borderId="35" xfId="2" applyFont="1" applyFill="1" applyBorder="1" applyAlignment="1">
      <alignment horizontal="center" vertical="center"/>
    </xf>
    <xf numFmtId="0" fontId="13" fillId="2" borderId="9" xfId="2" applyFont="1" applyFill="1" applyBorder="1" applyAlignment="1">
      <alignment horizontal="center" vertical="center"/>
    </xf>
    <xf numFmtId="0" fontId="13" fillId="2" borderId="10" xfId="2" applyFont="1" applyFill="1" applyBorder="1" applyAlignment="1">
      <alignment horizontal="center" vertical="center"/>
    </xf>
    <xf numFmtId="0" fontId="13" fillId="2" borderId="36" xfId="2" applyFont="1" applyFill="1" applyBorder="1" applyAlignment="1">
      <alignment horizontal="center" vertical="center"/>
    </xf>
    <xf numFmtId="0" fontId="12" fillId="2" borderId="25" xfId="2" applyFont="1" applyFill="1" applyBorder="1" applyAlignment="1">
      <alignment horizontal="center" vertical="center"/>
    </xf>
    <xf numFmtId="0" fontId="12" fillId="2" borderId="3" xfId="2" applyFont="1" applyFill="1" applyBorder="1" applyAlignment="1">
      <alignment horizontal="center" vertical="center"/>
    </xf>
    <xf numFmtId="165" fontId="12" fillId="2" borderId="3" xfId="2" applyNumberFormat="1" applyFont="1" applyFill="1" applyBorder="1" applyAlignment="1">
      <alignment horizontal="center" vertical="center"/>
    </xf>
    <xf numFmtId="165" fontId="12" fillId="2" borderId="26" xfId="2" applyNumberFormat="1" applyFont="1" applyFill="1" applyBorder="1" applyAlignment="1">
      <alignment horizontal="center" vertical="center"/>
    </xf>
    <xf numFmtId="0" fontId="9" fillId="0" borderId="42" xfId="2" applyFont="1" applyBorder="1" applyAlignment="1">
      <alignment horizontal="center" vertical="center"/>
    </xf>
    <xf numFmtId="0" fontId="24" fillId="0" borderId="0" xfId="9" applyFont="1" applyBorder="1" applyAlignment="1">
      <alignment horizontal="right" wrapText="1"/>
    </xf>
    <xf numFmtId="49" fontId="9" fillId="0" borderId="5" xfId="0" applyNumberFormat="1" applyFont="1" applyBorder="1" applyAlignment="1">
      <alignment vertical="center"/>
    </xf>
    <xf numFmtId="0" fontId="21" fillId="0" borderId="5" xfId="2" applyFont="1" applyBorder="1" applyAlignment="1">
      <alignment horizontal="left" vertical="center" wrapText="1"/>
    </xf>
    <xf numFmtId="2" fontId="9" fillId="0" borderId="5" xfId="0" applyNumberFormat="1" applyFont="1" applyBorder="1" applyAlignment="1">
      <alignment vertical="center"/>
    </xf>
    <xf numFmtId="164" fontId="21" fillId="0" borderId="5" xfId="2" applyNumberFormat="1" applyFont="1" applyBorder="1" applyAlignment="1">
      <alignment horizontal="left" vertical="center" wrapText="1"/>
    </xf>
    <xf numFmtId="0" fontId="17" fillId="2" borderId="34" xfId="2" applyFont="1" applyFill="1" applyBorder="1" applyAlignment="1">
      <alignment horizontal="center" vertical="center" wrapText="1"/>
    </xf>
    <xf numFmtId="0" fontId="17" fillId="2" borderId="13" xfId="8" applyFont="1" applyFill="1" applyBorder="1" applyAlignment="1">
      <alignment horizontal="center" vertical="center" wrapText="1"/>
    </xf>
    <xf numFmtId="0" fontId="22" fillId="0" borderId="43" xfId="0" applyFont="1" applyBorder="1" applyAlignment="1">
      <alignment horizontal="center"/>
    </xf>
    <xf numFmtId="0" fontId="22" fillId="0" borderId="15" xfId="0" applyFont="1" applyBorder="1" applyAlignment="1">
      <alignment horizontal="center"/>
    </xf>
    <xf numFmtId="0" fontId="22" fillId="0" borderId="15" xfId="0" applyFont="1" applyBorder="1" applyAlignment="1">
      <alignment horizontal="left"/>
    </xf>
    <xf numFmtId="14" fontId="22" fillId="0" borderId="15" xfId="0" applyNumberFormat="1" applyFont="1" applyBorder="1" applyAlignment="1">
      <alignment horizontal="left"/>
    </xf>
  </cellXfs>
  <cellStyles count="10">
    <cellStyle name="Обычный" xfId="0" builtinId="0"/>
    <cellStyle name="Обычный 12" xfId="1" xr:uid="{00000000-0005-0000-0000-000001000000}"/>
    <cellStyle name="Обычный 2" xfId="2" xr:uid="{00000000-0005-0000-0000-000002000000}"/>
    <cellStyle name="Обычный 2 2" xfId="3" xr:uid="{00000000-0005-0000-0000-000003000000}"/>
    <cellStyle name="Обычный 2 3" xfId="4" xr:uid="{00000000-0005-0000-0000-000004000000}"/>
    <cellStyle name="Обычный 3" xfId="5" xr:uid="{00000000-0005-0000-0000-000005000000}"/>
    <cellStyle name="Обычный 4" xfId="6" xr:uid="{00000000-0005-0000-0000-000006000000}"/>
    <cellStyle name="Обычный_ID4938_RS_1" xfId="7" xr:uid="{00000000-0005-0000-0000-000007000000}"/>
    <cellStyle name="Обычный_Стартовый протокол Смирнов_20101106_Results" xfId="8" xr:uid="{00000000-0005-0000-0000-000008000000}"/>
    <cellStyle name="Обычный_СУММА" xfId="9" xr:uid="{00000000-0005-0000-0000-000009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895350</xdr:colOff>
      <xdr:row>0</xdr:row>
      <xdr:rowOff>57852</xdr:rowOff>
    </xdr:from>
    <xdr:to>
      <xdr:col>10</xdr:col>
      <xdr:colOff>417830</xdr:colOff>
      <xdr:row>4</xdr:row>
      <xdr:rowOff>20766</xdr:rowOff>
    </xdr:to>
    <xdr:pic>
      <xdr:nvPicPr>
        <xdr:cNvPr id="2" name="Рисунок 2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077450" y="57852"/>
          <a:ext cx="1311275" cy="102971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38100</xdr:colOff>
      <xdr:row>0</xdr:row>
      <xdr:rowOff>68580</xdr:rowOff>
    </xdr:from>
    <xdr:to>
      <xdr:col>2</xdr:col>
      <xdr:colOff>52917</xdr:colOff>
      <xdr:row>3</xdr:row>
      <xdr:rowOff>248497</xdr:rowOff>
    </xdr:to>
    <xdr:pic>
      <xdr:nvPicPr>
        <xdr:cNvPr id="3" name="Рисунок 2">
          <a:extLst>
            <a:ext uri="{FF2B5EF4-FFF2-40B4-BE49-F238E27FC236}">
              <a16:creationId xmlns:a16="http://schemas.microsoft.com/office/drawing/2014/main" id="{978F436F-F958-4A5F-A742-D4F0909BD09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68580"/>
          <a:ext cx="1035897" cy="98001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55"/>
  <sheetViews>
    <sheetView tabSelected="1" view="pageBreakPreview" topLeftCell="A28" zoomScaleNormal="100" zoomScaleSheetLayoutView="100" workbookViewId="0">
      <selection activeCell="E30" sqref="E30"/>
    </sheetView>
  </sheetViews>
  <sheetFormatPr defaultRowHeight="13.8" x14ac:dyDescent="0.25"/>
  <cols>
    <col min="1" max="1" width="7" style="1" customWidth="1"/>
    <col min="2" max="2" width="7.88671875" style="23" customWidth="1"/>
    <col min="3" max="3" width="14.6640625" style="23" customWidth="1"/>
    <col min="4" max="4" width="23.5546875" style="1" customWidth="1"/>
    <col min="5" max="5" width="11.6640625" style="11" customWidth="1"/>
    <col min="6" max="6" width="10.33203125" style="1" customWidth="1"/>
    <col min="7" max="7" width="32" style="1" customWidth="1"/>
    <col min="8" max="8" width="12.109375" style="21" customWidth="1"/>
    <col min="9" max="9" width="13" style="1" customWidth="1"/>
    <col min="10" max="10" width="13.44140625" style="1" customWidth="1"/>
    <col min="11" max="11" width="18.6640625" style="1" customWidth="1"/>
  </cols>
  <sheetData>
    <row r="1" spans="1:11" ht="21" x14ac:dyDescent="0.25">
      <c r="A1" s="100" t="s">
        <v>27</v>
      </c>
      <c r="B1" s="100"/>
      <c r="C1" s="100"/>
      <c r="D1" s="100"/>
      <c r="E1" s="100"/>
      <c r="F1" s="100"/>
      <c r="G1" s="100"/>
      <c r="H1" s="100"/>
      <c r="I1" s="100"/>
      <c r="J1" s="100"/>
      <c r="K1" s="100"/>
    </row>
    <row r="2" spans="1:11" ht="21" x14ac:dyDescent="0.25">
      <c r="A2" s="100" t="s">
        <v>26</v>
      </c>
      <c r="B2" s="100"/>
      <c r="C2" s="100"/>
      <c r="D2" s="100"/>
      <c r="E2" s="100"/>
      <c r="F2" s="100"/>
      <c r="G2" s="100"/>
      <c r="H2" s="100"/>
      <c r="I2" s="100"/>
      <c r="J2" s="100"/>
      <c r="K2" s="100"/>
    </row>
    <row r="3" spans="1:11" ht="21" x14ac:dyDescent="0.25">
      <c r="A3" s="100" t="s">
        <v>46</v>
      </c>
      <c r="B3" s="100"/>
      <c r="C3" s="100"/>
      <c r="D3" s="100"/>
      <c r="E3" s="100"/>
      <c r="F3" s="100"/>
      <c r="G3" s="100"/>
      <c r="H3" s="100"/>
      <c r="I3" s="100"/>
      <c r="J3" s="100"/>
      <c r="K3" s="100"/>
    </row>
    <row r="4" spans="1:11" ht="21" x14ac:dyDescent="0.25">
      <c r="A4" s="100" t="s">
        <v>47</v>
      </c>
      <c r="B4" s="100"/>
      <c r="C4" s="100"/>
      <c r="D4" s="100"/>
      <c r="E4" s="100"/>
      <c r="F4" s="100"/>
      <c r="G4" s="100"/>
      <c r="H4" s="100"/>
      <c r="I4" s="100"/>
      <c r="J4" s="100"/>
      <c r="K4" s="100"/>
    </row>
    <row r="5" spans="1:11" ht="21" x14ac:dyDescent="0.25">
      <c r="A5" s="100" t="s">
        <v>48</v>
      </c>
      <c r="B5" s="100"/>
      <c r="C5" s="100"/>
      <c r="D5" s="100"/>
      <c r="E5" s="100"/>
      <c r="F5" s="100"/>
      <c r="G5" s="100"/>
      <c r="H5" s="100"/>
      <c r="I5" s="100"/>
      <c r="J5" s="100"/>
      <c r="K5" s="100"/>
    </row>
    <row r="6" spans="1:11" ht="28.8" x14ac:dyDescent="0.25">
      <c r="A6" s="101" t="s">
        <v>58</v>
      </c>
      <c r="B6" s="101"/>
      <c r="C6" s="101"/>
      <c r="D6" s="101"/>
      <c r="E6" s="101"/>
      <c r="F6" s="101"/>
      <c r="G6" s="101"/>
      <c r="H6" s="101"/>
      <c r="I6" s="101"/>
      <c r="J6" s="101"/>
      <c r="K6" s="101"/>
    </row>
    <row r="7" spans="1:11" ht="21" x14ac:dyDescent="0.25">
      <c r="A7" s="102" t="s">
        <v>11</v>
      </c>
      <c r="B7" s="102"/>
      <c r="C7" s="102"/>
      <c r="D7" s="102"/>
      <c r="E7" s="102"/>
      <c r="F7" s="102"/>
      <c r="G7" s="102"/>
      <c r="H7" s="102"/>
      <c r="I7" s="102"/>
      <c r="J7" s="102"/>
      <c r="K7" s="102"/>
    </row>
    <row r="8" spans="1:11" ht="21.6" thickBot="1" x14ac:dyDescent="0.3">
      <c r="A8" s="102" t="s">
        <v>23</v>
      </c>
      <c r="B8" s="102"/>
      <c r="C8" s="102"/>
      <c r="D8" s="102"/>
      <c r="E8" s="102"/>
      <c r="F8" s="102"/>
      <c r="G8" s="102"/>
      <c r="H8" s="102"/>
      <c r="I8" s="102"/>
      <c r="J8" s="102"/>
      <c r="K8" s="102"/>
    </row>
    <row r="9" spans="1:11" ht="18" x14ac:dyDescent="0.25">
      <c r="A9" s="103" t="s">
        <v>16</v>
      </c>
      <c r="B9" s="104"/>
      <c r="C9" s="104"/>
      <c r="D9" s="104"/>
      <c r="E9" s="104"/>
      <c r="F9" s="104"/>
      <c r="G9" s="104"/>
      <c r="H9" s="104"/>
      <c r="I9" s="104"/>
      <c r="J9" s="104"/>
      <c r="K9" s="105"/>
    </row>
    <row r="10" spans="1:11" ht="18" x14ac:dyDescent="0.25">
      <c r="A10" s="106" t="s">
        <v>42</v>
      </c>
      <c r="B10" s="107"/>
      <c r="C10" s="107"/>
      <c r="D10" s="107"/>
      <c r="E10" s="107"/>
      <c r="F10" s="107"/>
      <c r="G10" s="107"/>
      <c r="H10" s="107"/>
      <c r="I10" s="107"/>
      <c r="J10" s="107"/>
      <c r="K10" s="108"/>
    </row>
    <row r="11" spans="1:11" ht="18" x14ac:dyDescent="0.25">
      <c r="A11" s="106" t="s">
        <v>52</v>
      </c>
      <c r="B11" s="107"/>
      <c r="C11" s="107"/>
      <c r="D11" s="107"/>
      <c r="E11" s="107"/>
      <c r="F11" s="107"/>
      <c r="G11" s="107"/>
      <c r="H11" s="107"/>
      <c r="I11" s="107"/>
      <c r="J11" s="107"/>
      <c r="K11" s="108"/>
    </row>
    <row r="12" spans="1:11" ht="21" x14ac:dyDescent="0.25">
      <c r="A12" s="97" t="s">
        <v>23</v>
      </c>
      <c r="B12" s="98"/>
      <c r="C12" s="98"/>
      <c r="D12" s="98"/>
      <c r="E12" s="98"/>
      <c r="F12" s="98"/>
      <c r="G12" s="98"/>
      <c r="H12" s="98"/>
      <c r="I12" s="98"/>
      <c r="J12" s="98"/>
      <c r="K12" s="99"/>
    </row>
    <row r="13" spans="1:11" ht="20.100000000000001" customHeight="1" x14ac:dyDescent="0.25">
      <c r="A13" s="90" t="s">
        <v>49</v>
      </c>
      <c r="B13" s="91"/>
      <c r="C13" s="91"/>
      <c r="D13" s="91"/>
      <c r="E13" s="2"/>
      <c r="F13" s="55" t="s">
        <v>56</v>
      </c>
      <c r="G13" s="55"/>
      <c r="H13" s="12"/>
      <c r="I13" s="3"/>
      <c r="J13" s="3"/>
      <c r="K13" s="56" t="s">
        <v>54</v>
      </c>
    </row>
    <row r="14" spans="1:11" ht="20.100000000000001" customHeight="1" x14ac:dyDescent="0.25">
      <c r="A14" s="92" t="s">
        <v>59</v>
      </c>
      <c r="B14" s="93"/>
      <c r="C14" s="93"/>
      <c r="D14" s="93"/>
      <c r="E14" s="4"/>
      <c r="F14" s="25" t="s">
        <v>57</v>
      </c>
      <c r="G14" s="25"/>
      <c r="H14" s="13"/>
      <c r="I14" s="5"/>
      <c r="J14" s="5"/>
      <c r="K14" s="57" t="s">
        <v>60</v>
      </c>
    </row>
    <row r="15" spans="1:11" ht="20.100000000000001" customHeight="1" x14ac:dyDescent="0.25">
      <c r="A15" s="94" t="s">
        <v>6</v>
      </c>
      <c r="B15" s="95"/>
      <c r="C15" s="95"/>
      <c r="D15" s="95"/>
      <c r="E15" s="95"/>
      <c r="F15" s="95"/>
      <c r="G15" s="96"/>
      <c r="H15" s="109" t="s">
        <v>0</v>
      </c>
      <c r="I15" s="110"/>
      <c r="J15" s="110"/>
      <c r="K15" s="111"/>
    </row>
    <row r="16" spans="1:11" ht="20.100000000000001" customHeight="1" x14ac:dyDescent="0.25">
      <c r="A16" s="58" t="s">
        <v>12</v>
      </c>
      <c r="B16" s="6"/>
      <c r="C16" s="6"/>
      <c r="D16" s="14"/>
      <c r="E16" s="15"/>
      <c r="F16" s="14"/>
      <c r="G16" s="48" t="s">
        <v>61</v>
      </c>
      <c r="H16" s="34" t="s">
        <v>28</v>
      </c>
      <c r="I16" s="35"/>
      <c r="J16" s="35"/>
      <c r="K16" s="59"/>
    </row>
    <row r="17" spans="1:11" ht="20.100000000000001" customHeight="1" x14ac:dyDescent="0.25">
      <c r="A17" s="58" t="s">
        <v>13</v>
      </c>
      <c r="B17" s="6"/>
      <c r="C17" s="6"/>
      <c r="D17" s="7"/>
      <c r="E17" s="24"/>
      <c r="F17" s="16"/>
      <c r="G17" s="43" t="s">
        <v>62</v>
      </c>
      <c r="H17" s="34" t="s">
        <v>30</v>
      </c>
      <c r="I17" s="35"/>
      <c r="J17" s="35"/>
      <c r="K17" s="60" t="s">
        <v>50</v>
      </c>
    </row>
    <row r="18" spans="1:11" ht="20.100000000000001" customHeight="1" x14ac:dyDescent="0.25">
      <c r="A18" s="58" t="s">
        <v>14</v>
      </c>
      <c r="B18" s="6"/>
      <c r="C18" s="6"/>
      <c r="D18" s="7"/>
      <c r="E18" s="24"/>
      <c r="F18" s="16"/>
      <c r="G18" s="43" t="s">
        <v>53</v>
      </c>
      <c r="H18" s="34" t="s">
        <v>31</v>
      </c>
      <c r="I18" s="35"/>
      <c r="J18" s="35"/>
      <c r="K18" s="60" t="s">
        <v>51</v>
      </c>
    </row>
    <row r="19" spans="1:11" ht="20.100000000000001" customHeight="1" thickBot="1" x14ac:dyDescent="0.3">
      <c r="A19" s="58" t="s">
        <v>10</v>
      </c>
      <c r="B19" s="26"/>
      <c r="C19" s="26"/>
      <c r="D19" s="16"/>
      <c r="F19" s="28"/>
      <c r="G19" s="44" t="s">
        <v>55</v>
      </c>
      <c r="H19" s="27" t="s">
        <v>29</v>
      </c>
      <c r="I19" s="61"/>
      <c r="J19" s="61"/>
      <c r="K19" s="62">
        <v>1</v>
      </c>
    </row>
    <row r="20" spans="1:11" ht="15" thickTop="1" thickBot="1" x14ac:dyDescent="0.3">
      <c r="A20" s="63"/>
      <c r="B20" s="8"/>
      <c r="C20" s="8"/>
      <c r="D20" s="9"/>
      <c r="E20" s="10"/>
      <c r="F20" s="9"/>
      <c r="G20" s="9"/>
      <c r="H20" s="17"/>
      <c r="I20" s="9"/>
      <c r="J20" s="9"/>
      <c r="K20" s="64"/>
    </row>
    <row r="21" spans="1:11" ht="30" customHeight="1" thickTop="1" x14ac:dyDescent="0.25">
      <c r="A21" s="65" t="s">
        <v>4</v>
      </c>
      <c r="B21" s="54" t="s">
        <v>8</v>
      </c>
      <c r="C21" s="54" t="s">
        <v>22</v>
      </c>
      <c r="D21" s="54" t="s">
        <v>1</v>
      </c>
      <c r="E21" s="45" t="s">
        <v>21</v>
      </c>
      <c r="F21" s="54" t="s">
        <v>5</v>
      </c>
      <c r="G21" s="54" t="s">
        <v>25</v>
      </c>
      <c r="H21" s="118" t="s">
        <v>63</v>
      </c>
      <c r="I21" s="112" t="s">
        <v>64</v>
      </c>
      <c r="J21" s="112" t="s">
        <v>69</v>
      </c>
      <c r="K21" s="114" t="s">
        <v>9</v>
      </c>
    </row>
    <row r="22" spans="1:11" ht="13.95" customHeight="1" x14ac:dyDescent="0.25">
      <c r="A22" s="66"/>
      <c r="B22" s="46"/>
      <c r="C22" s="46"/>
      <c r="D22" s="46"/>
      <c r="E22" s="47"/>
      <c r="F22" s="46"/>
      <c r="G22" s="46"/>
      <c r="H22" s="135"/>
      <c r="I22" s="113"/>
      <c r="J22" s="113"/>
      <c r="K22" s="134"/>
    </row>
    <row r="23" spans="1:11" ht="30" customHeight="1" x14ac:dyDescent="0.3">
      <c r="A23" s="51">
        <v>1</v>
      </c>
      <c r="B23" s="51" t="s">
        <v>70</v>
      </c>
      <c r="C23" s="52" t="s">
        <v>71</v>
      </c>
      <c r="D23" s="51" t="s">
        <v>72</v>
      </c>
      <c r="E23" s="52" t="s">
        <v>73</v>
      </c>
      <c r="F23" s="51" t="s">
        <v>15</v>
      </c>
      <c r="G23" s="51" t="s">
        <v>74</v>
      </c>
      <c r="H23" s="51">
        <v>1</v>
      </c>
      <c r="I23" s="51">
        <v>1</v>
      </c>
      <c r="J23" s="51">
        <v>2</v>
      </c>
      <c r="K23" s="67"/>
    </row>
    <row r="24" spans="1:11" ht="30" customHeight="1" x14ac:dyDescent="0.3">
      <c r="A24" s="51">
        <v>2</v>
      </c>
      <c r="B24" s="51" t="s">
        <v>75</v>
      </c>
      <c r="C24" s="52" t="s">
        <v>76</v>
      </c>
      <c r="D24" s="51" t="s">
        <v>77</v>
      </c>
      <c r="E24" s="52" t="s">
        <v>78</v>
      </c>
      <c r="F24" s="51" t="s">
        <v>17</v>
      </c>
      <c r="G24" s="51" t="s">
        <v>79</v>
      </c>
      <c r="H24" s="51">
        <v>2</v>
      </c>
      <c r="I24" s="51">
        <v>2</v>
      </c>
      <c r="J24" s="51">
        <v>4</v>
      </c>
      <c r="K24" s="67"/>
    </row>
    <row r="25" spans="1:11" ht="30" customHeight="1" x14ac:dyDescent="0.3">
      <c r="A25" s="51">
        <v>3</v>
      </c>
      <c r="B25" s="51" t="s">
        <v>80</v>
      </c>
      <c r="C25" s="52" t="s">
        <v>81</v>
      </c>
      <c r="D25" s="51" t="s">
        <v>82</v>
      </c>
      <c r="E25" s="52" t="s">
        <v>83</v>
      </c>
      <c r="F25" s="51" t="s">
        <v>17</v>
      </c>
      <c r="G25" s="51" t="s">
        <v>84</v>
      </c>
      <c r="H25" s="51">
        <v>3</v>
      </c>
      <c r="I25" s="51">
        <v>3</v>
      </c>
      <c r="J25" s="51">
        <v>6</v>
      </c>
      <c r="K25" s="67"/>
    </row>
    <row r="26" spans="1:11" ht="30" customHeight="1" x14ac:dyDescent="0.3">
      <c r="A26" s="51">
        <v>4</v>
      </c>
      <c r="B26" s="51" t="s">
        <v>85</v>
      </c>
      <c r="C26" s="52" t="s">
        <v>86</v>
      </c>
      <c r="D26" s="51" t="s">
        <v>87</v>
      </c>
      <c r="E26" s="52" t="s">
        <v>88</v>
      </c>
      <c r="F26" s="51" t="s">
        <v>17</v>
      </c>
      <c r="G26" s="51" t="s">
        <v>84</v>
      </c>
      <c r="H26" s="51">
        <v>4</v>
      </c>
      <c r="I26" s="51">
        <v>4</v>
      </c>
      <c r="J26" s="51">
        <v>8</v>
      </c>
      <c r="K26" s="67"/>
    </row>
    <row r="27" spans="1:11" ht="30" customHeight="1" x14ac:dyDescent="0.3">
      <c r="A27" s="51">
        <v>5</v>
      </c>
      <c r="B27" s="51" t="s">
        <v>89</v>
      </c>
      <c r="C27" s="52" t="s">
        <v>90</v>
      </c>
      <c r="D27" s="51" t="s">
        <v>91</v>
      </c>
      <c r="E27" s="52" t="s">
        <v>92</v>
      </c>
      <c r="F27" s="51" t="s">
        <v>17</v>
      </c>
      <c r="G27" s="51" t="s">
        <v>84</v>
      </c>
      <c r="H27" s="51">
        <v>5</v>
      </c>
      <c r="I27" s="51">
        <v>6</v>
      </c>
      <c r="J27" s="51">
        <v>11</v>
      </c>
      <c r="K27" s="67"/>
    </row>
    <row r="28" spans="1:11" ht="30" customHeight="1" x14ac:dyDescent="0.3">
      <c r="A28" s="51">
        <v>6</v>
      </c>
      <c r="B28" s="51" t="s">
        <v>93</v>
      </c>
      <c r="C28" s="52" t="s">
        <v>94</v>
      </c>
      <c r="D28" s="51" t="s">
        <v>95</v>
      </c>
      <c r="E28" s="52" t="s">
        <v>96</v>
      </c>
      <c r="F28" s="51" t="s">
        <v>17</v>
      </c>
      <c r="G28" s="51" t="s">
        <v>67</v>
      </c>
      <c r="H28" s="51">
        <v>7</v>
      </c>
      <c r="I28" s="51">
        <v>5</v>
      </c>
      <c r="J28" s="51">
        <v>12</v>
      </c>
      <c r="K28" s="67"/>
    </row>
    <row r="29" spans="1:11" ht="30" customHeight="1" x14ac:dyDescent="0.3">
      <c r="A29" s="51">
        <v>7</v>
      </c>
      <c r="B29" s="51" t="s">
        <v>97</v>
      </c>
      <c r="C29" s="52" t="s">
        <v>98</v>
      </c>
      <c r="D29" s="51" t="s">
        <v>99</v>
      </c>
      <c r="E29" s="52" t="s">
        <v>100</v>
      </c>
      <c r="F29" s="51" t="s">
        <v>17</v>
      </c>
      <c r="G29" s="51" t="s">
        <v>101</v>
      </c>
      <c r="H29" s="51">
        <v>6</v>
      </c>
      <c r="I29" s="51">
        <v>8</v>
      </c>
      <c r="J29" s="51">
        <v>14</v>
      </c>
      <c r="K29" s="67"/>
    </row>
    <row r="30" spans="1:11" ht="30" customHeight="1" x14ac:dyDescent="0.3">
      <c r="A30" s="51">
        <v>8</v>
      </c>
      <c r="B30" s="51" t="s">
        <v>102</v>
      </c>
      <c r="C30" s="52" t="s">
        <v>103</v>
      </c>
      <c r="D30" s="51" t="s">
        <v>104</v>
      </c>
      <c r="E30" s="52" t="s">
        <v>105</v>
      </c>
      <c r="F30" s="51" t="s">
        <v>19</v>
      </c>
      <c r="G30" s="51" t="s">
        <v>74</v>
      </c>
      <c r="H30" s="51">
        <v>9</v>
      </c>
      <c r="I30" s="51">
        <v>7</v>
      </c>
      <c r="J30" s="51">
        <v>16</v>
      </c>
      <c r="K30" s="67"/>
    </row>
    <row r="31" spans="1:11" ht="30" customHeight="1" x14ac:dyDescent="0.3">
      <c r="A31" s="51">
        <v>9</v>
      </c>
      <c r="B31" s="51" t="s">
        <v>106</v>
      </c>
      <c r="C31" s="52" t="s">
        <v>107</v>
      </c>
      <c r="D31" s="51" t="s">
        <v>108</v>
      </c>
      <c r="E31" s="52" t="s">
        <v>109</v>
      </c>
      <c r="F31" s="51" t="s">
        <v>19</v>
      </c>
      <c r="G31" s="51" t="s">
        <v>110</v>
      </c>
      <c r="H31" s="51">
        <v>8</v>
      </c>
      <c r="I31" s="51">
        <v>9</v>
      </c>
      <c r="J31" s="51">
        <v>17</v>
      </c>
      <c r="K31" s="67"/>
    </row>
    <row r="32" spans="1:11" ht="30" customHeight="1" x14ac:dyDescent="0.3">
      <c r="A32" s="51" t="s">
        <v>120</v>
      </c>
      <c r="B32" s="51" t="s">
        <v>111</v>
      </c>
      <c r="C32" s="52" t="s">
        <v>112</v>
      </c>
      <c r="D32" s="51" t="s">
        <v>113</v>
      </c>
      <c r="E32" s="52" t="s">
        <v>114</v>
      </c>
      <c r="F32" s="51" t="s">
        <v>17</v>
      </c>
      <c r="G32" s="51" t="s">
        <v>115</v>
      </c>
      <c r="H32" s="51" t="s">
        <v>120</v>
      </c>
      <c r="I32" s="51" t="s">
        <v>120</v>
      </c>
      <c r="J32" s="51"/>
      <c r="K32" s="67"/>
    </row>
    <row r="33" spans="1:11" ht="30" customHeight="1" x14ac:dyDescent="0.3">
      <c r="A33" s="51" t="s">
        <v>68</v>
      </c>
      <c r="B33" s="51" t="s">
        <v>116</v>
      </c>
      <c r="C33" s="52" t="s">
        <v>117</v>
      </c>
      <c r="D33" s="51" t="s">
        <v>118</v>
      </c>
      <c r="E33" s="52" t="s">
        <v>119</v>
      </c>
      <c r="F33" s="51" t="s">
        <v>19</v>
      </c>
      <c r="G33" s="51" t="s">
        <v>67</v>
      </c>
      <c r="H33" s="51" t="s">
        <v>68</v>
      </c>
      <c r="I33" s="51" t="s">
        <v>68</v>
      </c>
      <c r="J33" s="51"/>
      <c r="K33" s="67"/>
    </row>
    <row r="34" spans="1:11" ht="30" customHeight="1" x14ac:dyDescent="0.3">
      <c r="A34" s="136" t="s">
        <v>68</v>
      </c>
      <c r="B34" s="137">
        <v>5</v>
      </c>
      <c r="C34" s="138">
        <v>10101157442</v>
      </c>
      <c r="D34" s="137" t="s">
        <v>66</v>
      </c>
      <c r="E34" s="139">
        <v>38853</v>
      </c>
      <c r="F34" s="137" t="s">
        <v>19</v>
      </c>
      <c r="G34" s="137" t="s">
        <v>67</v>
      </c>
      <c r="H34" s="51" t="s">
        <v>68</v>
      </c>
      <c r="I34" s="51" t="s">
        <v>68</v>
      </c>
      <c r="J34" s="128"/>
      <c r="K34" s="67"/>
    </row>
    <row r="35" spans="1:11" ht="16.2" thickBot="1" x14ac:dyDescent="0.35">
      <c r="A35" s="68"/>
      <c r="B35" s="69"/>
      <c r="C35" s="69"/>
      <c r="D35" s="70"/>
      <c r="E35" s="71"/>
      <c r="F35" s="72"/>
      <c r="G35" s="72"/>
      <c r="H35" s="53"/>
      <c r="I35" s="53"/>
      <c r="J35" s="129"/>
      <c r="K35" s="73"/>
    </row>
    <row r="36" spans="1:11" ht="15" thickTop="1" x14ac:dyDescent="0.25">
      <c r="A36" s="120" t="s">
        <v>3</v>
      </c>
      <c r="B36" s="121"/>
      <c r="C36" s="121"/>
      <c r="D36" s="121"/>
      <c r="E36" s="33"/>
      <c r="F36" s="33"/>
      <c r="G36" s="122" t="s">
        <v>24</v>
      </c>
      <c r="H36" s="122"/>
      <c r="I36" s="122"/>
      <c r="J36" s="122"/>
      <c r="K36" s="123"/>
    </row>
    <row r="37" spans="1:11" ht="15" customHeight="1" x14ac:dyDescent="0.25">
      <c r="A37" s="74" t="s">
        <v>32</v>
      </c>
      <c r="B37" s="16"/>
      <c r="C37" s="16"/>
      <c r="D37" s="39"/>
      <c r="E37" s="19"/>
      <c r="F37" s="38"/>
      <c r="G37" s="18" t="s">
        <v>20</v>
      </c>
      <c r="H37" s="37">
        <v>7</v>
      </c>
      <c r="I37" s="49" t="s">
        <v>18</v>
      </c>
      <c r="J37" s="130"/>
      <c r="K37" s="75">
        <f>COUNTIF(F23:F34,"ЗМС")</f>
        <v>0</v>
      </c>
    </row>
    <row r="38" spans="1:11" ht="15" customHeight="1" x14ac:dyDescent="0.25">
      <c r="A38" s="74" t="s">
        <v>33</v>
      </c>
      <c r="B38" s="16"/>
      <c r="C38" s="16"/>
      <c r="D38" s="39"/>
      <c r="E38" s="1"/>
      <c r="F38" s="76"/>
      <c r="G38" s="20" t="s">
        <v>40</v>
      </c>
      <c r="H38" s="36">
        <f>H39+H42</f>
        <v>12</v>
      </c>
      <c r="I38" s="49" t="s">
        <v>15</v>
      </c>
      <c r="J38" s="130"/>
      <c r="K38" s="75">
        <v>1</v>
      </c>
    </row>
    <row r="39" spans="1:11" ht="15" customHeight="1" x14ac:dyDescent="0.25">
      <c r="A39" s="74" t="s">
        <v>34</v>
      </c>
      <c r="B39" s="16"/>
      <c r="C39" s="16"/>
      <c r="D39" s="39"/>
      <c r="E39" s="1"/>
      <c r="F39" s="76"/>
      <c r="G39" s="20" t="s">
        <v>41</v>
      </c>
      <c r="H39" s="36">
        <f>H40+H41+H43</f>
        <v>10</v>
      </c>
      <c r="I39" s="49" t="s">
        <v>17</v>
      </c>
      <c r="J39" s="130"/>
      <c r="K39" s="75">
        <v>7</v>
      </c>
    </row>
    <row r="40" spans="1:11" ht="15" customHeight="1" x14ac:dyDescent="0.25">
      <c r="A40" s="74" t="s">
        <v>35</v>
      </c>
      <c r="B40" s="16"/>
      <c r="C40" s="16"/>
      <c r="D40" s="39"/>
      <c r="E40" s="1"/>
      <c r="F40" s="76"/>
      <c r="G40" s="20" t="s">
        <v>36</v>
      </c>
      <c r="H40" s="37">
        <f>COUNT(A23:A34)</f>
        <v>9</v>
      </c>
      <c r="I40" s="49" t="s">
        <v>19</v>
      </c>
      <c r="J40" s="130"/>
      <c r="K40" s="75">
        <v>4</v>
      </c>
    </row>
    <row r="41" spans="1:11" ht="15" customHeight="1" x14ac:dyDescent="0.25">
      <c r="A41" s="74"/>
      <c r="B41" s="16"/>
      <c r="C41" s="16"/>
      <c r="D41" s="39"/>
      <c r="E41" s="1"/>
      <c r="F41" s="76"/>
      <c r="G41" s="20" t="s">
        <v>37</v>
      </c>
      <c r="H41" s="37">
        <f>COUNTIF(A23:A34,"НФ")</f>
        <v>1</v>
      </c>
      <c r="I41" s="41" t="s">
        <v>43</v>
      </c>
      <c r="J41" s="131"/>
      <c r="K41" s="75">
        <f>COUNTIF(F23:F34,"1 сп.р.")</f>
        <v>0</v>
      </c>
    </row>
    <row r="42" spans="1:11" ht="15" customHeight="1" x14ac:dyDescent="0.25">
      <c r="A42" s="74"/>
      <c r="B42" s="16"/>
      <c r="C42" s="16"/>
      <c r="D42" s="39"/>
      <c r="E42" s="1"/>
      <c r="F42" s="76"/>
      <c r="G42" s="20" t="s">
        <v>38</v>
      </c>
      <c r="H42" s="29">
        <f>COUNTIF(A23:A34,"НС")</f>
        <v>2</v>
      </c>
      <c r="I42" s="50" t="s">
        <v>45</v>
      </c>
      <c r="J42" s="132"/>
      <c r="K42" s="75">
        <f>COUNTIF(F23:F34,"2 сп.р.")</f>
        <v>0</v>
      </c>
    </row>
    <row r="43" spans="1:11" ht="15" customHeight="1" x14ac:dyDescent="0.25">
      <c r="A43" s="74"/>
      <c r="B43" s="16"/>
      <c r="C43" s="16"/>
      <c r="D43" s="39"/>
      <c r="E43" s="22"/>
      <c r="F43" s="40"/>
      <c r="G43" s="20" t="s">
        <v>39</v>
      </c>
      <c r="H43" s="29">
        <f>COUNTIF(A23:A34,"ДСКВ")</f>
        <v>0</v>
      </c>
      <c r="I43" s="42" t="s">
        <v>44</v>
      </c>
      <c r="J43" s="133"/>
      <c r="K43" s="75">
        <f>COUNTIF(F23:F34,"3 сп.р.")</f>
        <v>0</v>
      </c>
    </row>
    <row r="44" spans="1:11" x14ac:dyDescent="0.25">
      <c r="A44" s="77"/>
      <c r="K44" s="78"/>
    </row>
    <row r="45" spans="1:11" ht="15.6" x14ac:dyDescent="0.25">
      <c r="A45" s="124" t="s">
        <v>2</v>
      </c>
      <c r="B45" s="125"/>
      <c r="C45" s="125"/>
      <c r="D45" s="125"/>
      <c r="E45" s="126" t="s">
        <v>7</v>
      </c>
      <c r="F45" s="126"/>
      <c r="G45" s="126"/>
      <c r="H45" s="126"/>
      <c r="I45" s="126" t="s">
        <v>65</v>
      </c>
      <c r="J45" s="126"/>
      <c r="K45" s="127"/>
    </row>
    <row r="46" spans="1:11" x14ac:dyDescent="0.25">
      <c r="A46" s="77"/>
      <c r="B46" s="1"/>
      <c r="C46" s="1"/>
      <c r="E46" s="1"/>
      <c r="F46" s="19"/>
      <c r="G46" s="19"/>
      <c r="H46" s="19"/>
      <c r="I46" s="19"/>
      <c r="J46" s="19"/>
      <c r="K46" s="79"/>
    </row>
    <row r="47" spans="1:11" x14ac:dyDescent="0.25">
      <c r="A47" s="80"/>
      <c r="D47" s="23"/>
      <c r="E47" s="81"/>
      <c r="F47" s="23"/>
      <c r="G47" s="23"/>
      <c r="H47" s="82"/>
      <c r="I47" s="23"/>
      <c r="J47" s="23"/>
      <c r="K47" s="83"/>
    </row>
    <row r="48" spans="1:11" x14ac:dyDescent="0.25">
      <c r="A48" s="80"/>
      <c r="D48" s="23"/>
      <c r="E48" s="81"/>
      <c r="F48" s="23"/>
      <c r="G48" s="23"/>
      <c r="H48" s="82"/>
      <c r="I48" s="23"/>
      <c r="J48" s="23"/>
      <c r="K48" s="83"/>
    </row>
    <row r="49" spans="1:11" x14ac:dyDescent="0.25">
      <c r="A49" s="80"/>
      <c r="D49" s="23"/>
      <c r="E49" s="81"/>
      <c r="F49" s="23"/>
      <c r="G49" s="23"/>
      <c r="H49" s="82"/>
      <c r="I49" s="23"/>
      <c r="J49" s="23"/>
      <c r="K49" s="83"/>
    </row>
    <row r="50" spans="1:11" x14ac:dyDescent="0.25">
      <c r="A50" s="80"/>
      <c r="D50" s="23"/>
      <c r="E50" s="81"/>
      <c r="F50" s="23"/>
      <c r="G50" s="23"/>
      <c r="H50" s="82"/>
      <c r="I50" s="23"/>
      <c r="J50" s="23"/>
      <c r="K50" s="83"/>
    </row>
    <row r="51" spans="1:11" ht="16.2" thickBot="1" x14ac:dyDescent="0.3">
      <c r="A51" s="115" t="str">
        <f>G18</f>
        <v>МЯГКОВА Е.А.  (IК, г. Саранск)</v>
      </c>
      <c r="B51" s="116"/>
      <c r="C51" s="116"/>
      <c r="D51" s="116"/>
      <c r="E51" s="116" t="str">
        <f>G17</f>
        <v>БОЯРОВ В.В. (ВК, г. Саранск)</v>
      </c>
      <c r="F51" s="116"/>
      <c r="G51" s="116"/>
      <c r="H51" s="116"/>
      <c r="I51" s="116" t="s">
        <v>55</v>
      </c>
      <c r="J51" s="116"/>
      <c r="K51" s="117"/>
    </row>
    <row r="52" spans="1:11" ht="14.4" thickTop="1" x14ac:dyDescent="0.25">
      <c r="A52" s="77"/>
      <c r="K52" s="78"/>
    </row>
    <row r="53" spans="1:11" ht="18.600000000000001" thickBot="1" x14ac:dyDescent="0.3">
      <c r="A53" s="84"/>
      <c r="B53" s="85"/>
      <c r="C53" s="85"/>
      <c r="D53" s="86"/>
      <c r="E53" s="87"/>
      <c r="F53" s="86"/>
      <c r="G53" s="86"/>
      <c r="H53" s="88"/>
      <c r="I53" s="86"/>
      <c r="J53" s="86"/>
      <c r="K53" s="89"/>
    </row>
    <row r="54" spans="1:11" ht="21" x14ac:dyDescent="0.25">
      <c r="A54" s="30"/>
      <c r="B54" s="30"/>
      <c r="C54" s="31"/>
      <c r="D54" s="119"/>
      <c r="E54" s="119"/>
      <c r="F54" s="119"/>
      <c r="G54" s="119"/>
    </row>
    <row r="55" spans="1:11" ht="18" x14ac:dyDescent="0.25">
      <c r="D55" s="32"/>
    </row>
  </sheetData>
  <autoFilter ref="A22:G22" xr:uid="{00000000-0009-0000-0000-000000000000}">
    <sortState xmlns:xlrd2="http://schemas.microsoft.com/office/spreadsheetml/2017/richdata2" ref="A23:G31">
      <sortCondition ref="A22"/>
    </sortState>
  </autoFilter>
  <mergeCells count="29">
    <mergeCell ref="D54:G54"/>
    <mergeCell ref="A36:D36"/>
    <mergeCell ref="G36:K36"/>
    <mergeCell ref="A45:D45"/>
    <mergeCell ref="E45:H45"/>
    <mergeCell ref="I45:K45"/>
    <mergeCell ref="I21:I22"/>
    <mergeCell ref="K21:K22"/>
    <mergeCell ref="A51:D51"/>
    <mergeCell ref="E51:H51"/>
    <mergeCell ref="I51:K51"/>
    <mergeCell ref="H21:H22"/>
    <mergeCell ref="J21:J22"/>
    <mergeCell ref="A13:D13"/>
    <mergeCell ref="A14:D14"/>
    <mergeCell ref="A15:G15"/>
    <mergeCell ref="A12:K12"/>
    <mergeCell ref="A1:K1"/>
    <mergeCell ref="A2:K2"/>
    <mergeCell ref="A3:K3"/>
    <mergeCell ref="A4:K4"/>
    <mergeCell ref="A5:K5"/>
    <mergeCell ref="A6:K6"/>
    <mergeCell ref="A7:K7"/>
    <mergeCell ref="A8:K8"/>
    <mergeCell ref="A9:K9"/>
    <mergeCell ref="A10:K10"/>
    <mergeCell ref="A11:K11"/>
    <mergeCell ref="H15:K15"/>
  </mergeCells>
  <printOptions horizontalCentered="1"/>
  <pageMargins left="0.31496062992125984" right="0.31496062992125984" top="0.35433070866141736" bottom="0.35433070866141736" header="0.11811023622047245" footer="0.11811023622047245"/>
  <pageSetup paperSize="9" scale="52" orientation="portrait" verticalDpi="36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СУММА</vt:lpstr>
      <vt:lpstr>СУММА!Область_печати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Admin</cp:lastModifiedBy>
  <cp:lastPrinted>2025-03-29T14:34:11Z</cp:lastPrinted>
  <dcterms:created xsi:type="dcterms:W3CDTF">1996-10-08T23:32:33Z</dcterms:created>
  <dcterms:modified xsi:type="dcterms:W3CDTF">2025-03-29T14:34:14Z</dcterms:modified>
</cp:coreProperties>
</file>