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\OneDrive\Рабочий стол\Гран При Тулы 25-29.05.2024\на платформу\"/>
    </mc:Choice>
  </mc:AlternateContent>
  <xr:revisionPtr revIDLastSave="0" documentId="8_{0744856B-B43B-4FB9-99FA-EB3606C94D2F}" xr6:coauthVersionLast="47" xr6:coauthVersionMax="47" xr10:uidLastSave="{00000000-0000-0000-0000-000000000000}"/>
  <bookViews>
    <workbookView xWindow="-108" yWindow="-108" windowWidth="23256" windowHeight="12456" xr2:uid="{DD955395-18BD-47C1-A8EC-993A797D3F17}"/>
  </bookViews>
  <sheets>
    <sheet name="юниорки медисон " sheetId="1" r:id="rId1"/>
  </sheets>
  <definedNames>
    <definedName name="_xlnm.Print_Area" localSheetId="0">'юниорки медисон '!$A$1:$W$53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4" i="1"/>
  <c r="B32" i="1"/>
  <c r="B30" i="1"/>
  <c r="B28" i="1"/>
  <c r="B26" i="1"/>
  <c r="B24" i="1"/>
  <c r="Q53" i="1"/>
  <c r="L53" i="1"/>
  <c r="F53" i="1"/>
  <c r="A53" i="1"/>
  <c r="K45" i="1"/>
  <c r="K44" i="1"/>
  <c r="K43" i="1"/>
  <c r="K42" i="1"/>
  <c r="K41" i="1"/>
  <c r="K40" i="1"/>
  <c r="K39" i="1"/>
  <c r="A36" i="1"/>
  <c r="T35" i="1"/>
  <c r="A34" i="1"/>
  <c r="T33" i="1"/>
  <c r="A32" i="1"/>
  <c r="T31" i="1"/>
  <c r="A30" i="1"/>
  <c r="T29" i="1"/>
  <c r="A28" i="1"/>
  <c r="T27" i="1"/>
  <c r="A26" i="1"/>
  <c r="H43" i="1" s="1"/>
  <c r="T25" i="1"/>
  <c r="A24" i="1"/>
  <c r="T23" i="1"/>
  <c r="H14" i="1"/>
  <c r="H42" i="1" l="1"/>
  <c r="H41" i="1" s="1"/>
  <c r="H40" i="1" s="1"/>
  <c r="H45" i="1"/>
  <c r="H44" i="1"/>
</calcChain>
</file>

<file path=xl/sharedStrings.xml><?xml version="1.0" encoding="utf-8"?>
<sst xmlns="http://schemas.openxmlformats.org/spreadsheetml/2006/main" count="107" uniqueCount="86">
  <si>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</si>
  <si>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</si>
  <si>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</si>
  <si>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</si>
  <si>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</si>
  <si>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 xml:space="preserve">"ГРАН-ПРИ ТУЛЫ" </t>
  </si>
  <si>
    <t>ИТОГОВЫЙ ПРОТОКОЛ</t>
  </si>
  <si>
    <t>трек - мэдисон</t>
  </si>
  <si>
    <t>Юниорки 17-18 лет</t>
  </si>
  <si>
    <t>МЕСТО ПРОВЕДЕНИЯ: г. Тула</t>
  </si>
  <si>
    <t>Время гонки:</t>
  </si>
  <si>
    <t>№ ВРВС: 0080461611Я</t>
  </si>
  <si>
    <t>ДАТА ПРОВЕДЕНИЯ: 28 Мая 2024 года</t>
  </si>
  <si>
    <t>Ср.ск.:</t>
  </si>
  <si>
    <t>№ ЕКП 2024: 2008710016013806</t>
  </si>
  <si>
    <t>ИНФОРМАЦИЯ О ЖЮРИ И ГСК СОРЕВНОВАНИЙ:</t>
  </si>
  <si>
    <t>ТЕХНИЧЕСКИЕ ДАННЫЕ ТРАССЫ:</t>
  </si>
  <si>
    <t>ТЕХНИЧЕСКИЙ ДЕЛЕГАТ ФВСР:</t>
  </si>
  <si>
    <t>Денисенко С.А. (Москва)</t>
  </si>
  <si>
    <t>НАЗВАНИЕ ТРАССЫ / РЕГ. НОМЕР: велотрек "Арсенал"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</si>
  <si>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</si>
  <si>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</si>
  <si>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</si>
  <si>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</si>
  <si>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Валова А.С. (ВК, Санкт-Петербург)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</si>
  <si>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</si>
  <si>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</si>
  <si>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</si>
  <si>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</si>
  <si>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 км/48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</si>
  <si>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</si>
  <si>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</si>
  <si>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</si>
  <si>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</si>
  <si>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</si>
  <si>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</si>
  <si>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</si>
  <si>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</si>
  <si>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</si>
  <si>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</si>
  <si>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</si>
  <si>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Доп. Инфо</t>
  </si>
  <si>
    <t>ВЫПОЛНЕНИЕ НТУ ЕВСК</t>
  </si>
  <si>
    <t>ПРИМЕЧАНИЕ</t>
  </si>
  <si>
    <t>+ ЗА КРУГ</t>
  </si>
  <si>
    <t>- ЗА КРУГ</t>
  </si>
  <si>
    <t xml:space="preserve">Копжасарова Динара </t>
  </si>
  <si>
    <t>Казахстан</t>
  </si>
  <si>
    <t xml:space="preserve">Хурметбеккызы Гульназ </t>
  </si>
  <si>
    <t>Сайганова Мария</t>
  </si>
  <si>
    <t>КМС</t>
  </si>
  <si>
    <t>Омская область</t>
  </si>
  <si>
    <t>Ельцова Мира</t>
  </si>
  <si>
    <t xml:space="preserve">Рахмжан Аружан </t>
  </si>
  <si>
    <t xml:space="preserve">Глушкова Ольга </t>
  </si>
  <si>
    <t>Толстикова Екатерина</t>
  </si>
  <si>
    <t>Москва</t>
  </si>
  <si>
    <t>Рыбина Светлана</t>
  </si>
  <si>
    <t>Савицкая Анастасия</t>
  </si>
  <si>
    <t>Четкина Виталия</t>
  </si>
  <si>
    <t>Ваганина Ирина</t>
  </si>
  <si>
    <t>Свердловская область</t>
  </si>
  <si>
    <t>Алексеева Ангелина</t>
  </si>
  <si>
    <t>Фатеева Александра</t>
  </si>
  <si>
    <t>Медведева Кристина</t>
  </si>
  <si>
    <t>ПОГОДНЫЕ УСЛОВИЯ</t>
  </si>
  <si>
    <t>СТАТИСТИКА ГОНКИ</t>
  </si>
  <si>
    <t>Температура: +20</t>
  </si>
  <si>
    <t>Субъектов РФ</t>
  </si>
  <si>
    <t>ЗМС</t>
  </si>
  <si>
    <t>Влажность: 53 %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</si>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</sst>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:ss.00"/>
    <numFmt numFmtId="166" formatCode="0.0"/>
    <numFmt numFmtId="167" formatCode="dd&quot;.&quot;mm&quot;.&quot;yyyy"/>
  </numFmts>
  <fonts count="22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0" fontId="19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2" fontId="9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14" fontId="8" fillId="0" borderId="13" xfId="0" applyNumberFormat="1" applyFont="1" applyBorder="1" applyAlignment="1">
      <alignment horizontal="right" vertical="center"/>
    </xf>
    <xf numFmtId="165" fontId="11" fillId="0" borderId="15" xfId="0" applyNumberFormat="1" applyFont="1" applyBorder="1" applyAlignment="1">
      <alignment horizontal="left" vertical="center"/>
    </xf>
    <xf numFmtId="165" fontId="11" fillId="0" borderId="13" xfId="0" applyNumberFormat="1" applyFont="1" applyBorder="1" applyAlignment="1">
      <alignment horizontal="left" vertical="center"/>
    </xf>
    <xf numFmtId="165" fontId="11" fillId="0" borderId="14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65" fontId="11" fillId="0" borderId="13" xfId="0" applyNumberFormat="1" applyFont="1" applyBorder="1" applyAlignment="1">
      <alignment vertical="center"/>
    </xf>
    <xf numFmtId="166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14" fontId="12" fillId="2" borderId="17" xfId="1" applyNumberFormat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49" fontId="12" fillId="2" borderId="20" xfId="1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14" fontId="14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5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16" fillId="0" borderId="17" xfId="2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14" fontId="14" fillId="0" borderId="23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16" fillId="0" borderId="24" xfId="2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14" fontId="18" fillId="0" borderId="18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/>
    </xf>
    <xf numFmtId="14" fontId="18" fillId="0" borderId="2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4" fillId="3" borderId="18" xfId="0" applyFont="1" applyFill="1" applyBorder="1" applyAlignment="1">
      <alignment horizontal="center" vertical="center"/>
    </xf>
    <xf numFmtId="49" fontId="14" fillId="3" borderId="18" xfId="0" applyNumberFormat="1" applyFont="1" applyFill="1" applyBorder="1" applyAlignment="1">
      <alignment horizontal="left" vertical="center"/>
    </xf>
    <xf numFmtId="167" fontId="14" fillId="3" borderId="1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49" fontId="8" fillId="0" borderId="29" xfId="3" applyNumberFormat="1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9" fontId="8" fillId="0" borderId="2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14" fontId="12" fillId="2" borderId="24" xfId="1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65" fontId="12" fillId="2" borderId="34" xfId="1" applyNumberFormat="1" applyFont="1" applyFill="1" applyBorder="1" applyAlignment="1">
      <alignment horizontal="center" vertical="center" wrapText="1"/>
    </xf>
    <xf numFmtId="165" fontId="12" fillId="2" borderId="35" xfId="1" applyNumberFormat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</cellXfs>
  <cellStyles count="4">
    <cellStyle name="Обычный" xfId="0" builtinId="0"/>
    <cellStyle name="Обычный 2 4" xfId="3" xr:uid="{46DF6AA8-0418-471B-B842-80C33411CDF4}"/>
    <cellStyle name="Обычный_ID4938_RS_1" xfId="2" xr:uid="{2580A5E3-FF9A-470B-A684-C35DC350772C}"/>
    <cellStyle name="Обычный_Стартовый протокол Смирнов_20101106_Results" xfId="1" xr:uid="{6EA67DC2-686D-401B-8C02-5D0C5FAF9E0E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601980</xdr:colOff>
      <xdr:row>0</xdr:row>
      <xdr:rowOff>167640</xdr:rowOff>
    </xdr:from>
    <xdr:to>
      <xdr:col>21</xdr:col>
      <xdr:colOff>609600</xdr:colOff>
      <xdr:row>3</xdr:row>
      <xdr:rowOff>38100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CEB20FF-98AF-488E-8F65-12B566E8F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5940" y="167640"/>
          <a:ext cx="92202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289560</xdr:colOff>
      <xdr:row>0</xdr:row>
      <xdr:rowOff>137160</xdr:rowOff>
    </xdr:from>
    <xdr:to>
      <xdr:col>3</xdr:col>
      <xdr:colOff>1478280</xdr:colOff>
      <xdr:row>4</xdr:row>
      <xdr:rowOff>99060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A3ADA3E-86E9-4D95-A676-D34AEFCC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137160"/>
          <a:ext cx="280416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1097280</xdr:colOff>
      <xdr:row>47</xdr:row>
      <xdr:rowOff>106680</xdr:rowOff>
    </xdr:from>
    <xdr:to>
      <xdr:col>7</xdr:col>
      <xdr:colOff>137160</xdr:colOff>
      <xdr:row>51</xdr:row>
      <xdr:rowOff>129540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ABD83D1-38A8-4B87-B565-989D5363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0060" y="13738860"/>
          <a:ext cx="85344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312420</xdr:colOff>
      <xdr:row>47</xdr:row>
      <xdr:rowOff>144780</xdr:rowOff>
    </xdr:from>
    <xdr:to>
      <xdr:col>13</xdr:col>
      <xdr:colOff>518161</xdr:colOff>
      <xdr:row>51</xdr:row>
      <xdr:rowOff>30480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C504AE8F-20BC-4765-ADAA-92243B62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0560" y="13776960"/>
          <a:ext cx="8001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480060</xdr:colOff>
      <xdr:row>47</xdr:row>
      <xdr:rowOff>106680</xdr:rowOff>
    </xdr:from>
    <xdr:to>
      <xdr:col>19</xdr:col>
      <xdr:colOff>701039</xdr:colOff>
      <xdr:row>51</xdr:row>
      <xdr:rowOff>68580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83E4F5B-1DF0-4D61-ADBB-0D4A6DC0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0120" y="13738860"/>
          <a:ext cx="9448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914400</xdr:colOff>
      <xdr:row>47</xdr:row>
      <xdr:rowOff>106680</xdr:rowOff>
    </xdr:from>
    <xdr:to>
      <xdr:col>3</xdr:col>
      <xdr:colOff>769621</xdr:colOff>
      <xdr:row>51</xdr:row>
      <xdr:rowOff>38100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02AB829C-7DAA-47E4-88C7-D93DD0599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480" y="13738860"/>
          <a:ext cx="9144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59EB-D551-492C-BB39-319C0FFFDBD3}">
  <sheetPr>
    <tabColor rgb="FF7030A0"/>
    <pageSetUpPr fitToPage="1"/>
  </sheetPr>
  <dimension ref="A1:AA54"/>
  <sheetViews>
    <sheetView tabSelected="1" topLeftCell="A17" zoomScale="70" zoomScaleNormal="70" zoomScaleSheetLayoutView="50" workbookViewId="0">
      <selection activeCell="D24" sqref="D24"/>
    </sheetView>
  </sheetViews>
  <sheetFormatPr defaultRowHeight="13.2" x14ac:dyDescent="0.25"/>
  <cols>
    <col min="1" max="1" width="9.88671875" customWidth="1"/>
    <col min="2" max="2" width="8.109375" customWidth="1"/>
    <col min="3" max="3" width="15.44140625" customWidth="1"/>
    <col min="4" max="4" width="29.33203125" customWidth="1"/>
    <col min="5" max="5" width="18" customWidth="1"/>
    <col min="6" max="6" width="13.33203125" customWidth="1"/>
    <col min="7" max="7" width="26.44140625" customWidth="1"/>
    <col min="8" max="16" width="8.6640625" customWidth="1"/>
    <col min="17" max="17" width="12.109375" customWidth="1"/>
    <col min="18" max="19" width="10.5546875" customWidth="1"/>
    <col min="20" max="20" width="13.33203125" customWidth="1"/>
    <col min="21" max="21" width="0" hidden="1" customWidth="1"/>
    <col min="22" max="22" width="15.109375" customWidth="1"/>
    <col min="23" max="24" width="17.6640625" customWidth="1"/>
    <col min="28" max="29" width="4.88671875" customWidth="1"/>
    <col min="30" max="41" width="0.88671875" customWidth="1"/>
    <col min="256" max="256" width="9.88671875" customWidth="1"/>
    <col min="257" max="257" width="8" customWidth="1"/>
    <col min="258" max="258" width="8.109375" customWidth="1"/>
    <col min="259" max="259" width="15.44140625" customWidth="1"/>
    <col min="260" max="260" width="29.33203125" customWidth="1"/>
    <col min="261" max="261" width="18" customWidth="1"/>
    <col min="262" max="262" width="13.33203125" customWidth="1"/>
    <col min="263" max="263" width="26.44140625" customWidth="1"/>
    <col min="264" max="272" width="8.6640625" customWidth="1"/>
    <col min="273" max="273" width="12.109375" customWidth="1"/>
    <col min="274" max="275" width="10.5546875" customWidth="1"/>
    <col min="276" max="276" width="13.33203125" customWidth="1"/>
    <col min="277" max="277" width="0" hidden="1" customWidth="1"/>
    <col min="278" max="278" width="15.109375" customWidth="1"/>
    <col min="279" max="280" width="17.6640625" customWidth="1"/>
    <col min="284" max="285" width="4.88671875" customWidth="1"/>
    <col min="286" max="297" width="0.88671875" customWidth="1"/>
    <col min="512" max="512" width="9.88671875" customWidth="1"/>
    <col min="513" max="513" width="8" customWidth="1"/>
    <col min="514" max="514" width="8.109375" customWidth="1"/>
    <col min="515" max="515" width="15.44140625" customWidth="1"/>
    <col min="516" max="516" width="29.33203125" customWidth="1"/>
    <col min="517" max="517" width="18" customWidth="1"/>
    <col min="518" max="518" width="13.33203125" customWidth="1"/>
    <col min="519" max="519" width="26.44140625" customWidth="1"/>
    <col min="520" max="528" width="8.6640625" customWidth="1"/>
    <col min="529" max="529" width="12.109375" customWidth="1"/>
    <col min="530" max="531" width="10.5546875" customWidth="1"/>
    <col min="532" max="532" width="13.33203125" customWidth="1"/>
    <col min="533" max="533" width="0" hidden="1" customWidth="1"/>
    <col min="534" max="534" width="15.109375" customWidth="1"/>
    <col min="535" max="536" width="17.6640625" customWidth="1"/>
    <col min="540" max="541" width="4.88671875" customWidth="1"/>
    <col min="542" max="553" width="0.88671875" customWidth="1"/>
    <col min="768" max="768" width="9.88671875" customWidth="1"/>
    <col min="769" max="769" width="8" customWidth="1"/>
    <col min="770" max="770" width="8.109375" customWidth="1"/>
    <col min="771" max="771" width="15.44140625" customWidth="1"/>
    <col min="772" max="772" width="29.33203125" customWidth="1"/>
    <col min="773" max="773" width="18" customWidth="1"/>
    <col min="774" max="774" width="13.33203125" customWidth="1"/>
    <col min="775" max="775" width="26.44140625" customWidth="1"/>
    <col min="776" max="784" width="8.6640625" customWidth="1"/>
    <col min="785" max="785" width="12.109375" customWidth="1"/>
    <col min="786" max="787" width="10.5546875" customWidth="1"/>
    <col min="788" max="788" width="13.33203125" customWidth="1"/>
    <col min="789" max="789" width="0" hidden="1" customWidth="1"/>
    <col min="790" max="790" width="15.109375" customWidth="1"/>
    <col min="791" max="792" width="17.6640625" customWidth="1"/>
    <col min="796" max="797" width="4.88671875" customWidth="1"/>
    <col min="798" max="809" width="0.88671875" customWidth="1"/>
    <col min="1024" max="1024" width="9.88671875" customWidth="1"/>
    <col min="1025" max="1025" width="8" customWidth="1"/>
    <col min="1026" max="1026" width="8.109375" customWidth="1"/>
    <col min="1027" max="1027" width="15.44140625" customWidth="1"/>
    <col min="1028" max="1028" width="29.33203125" customWidth="1"/>
    <col min="1029" max="1029" width="18" customWidth="1"/>
    <col min="1030" max="1030" width="13.33203125" customWidth="1"/>
    <col min="1031" max="1031" width="26.44140625" customWidth="1"/>
    <col min="1032" max="1040" width="8.6640625" customWidth="1"/>
    <col min="1041" max="1041" width="12.109375" customWidth="1"/>
    <col min="1042" max="1043" width="10.5546875" customWidth="1"/>
    <col min="1044" max="1044" width="13.33203125" customWidth="1"/>
    <col min="1045" max="1045" width="0" hidden="1" customWidth="1"/>
    <col min="1046" max="1046" width="15.109375" customWidth="1"/>
    <col min="1047" max="1048" width="17.6640625" customWidth="1"/>
    <col min="1052" max="1053" width="4.88671875" customWidth="1"/>
    <col min="1054" max="1065" width="0.88671875" customWidth="1"/>
    <col min="1280" max="1280" width="9.88671875" customWidth="1"/>
    <col min="1281" max="1281" width="8" customWidth="1"/>
    <col min="1282" max="1282" width="8.109375" customWidth="1"/>
    <col min="1283" max="1283" width="15.44140625" customWidth="1"/>
    <col min="1284" max="1284" width="29.33203125" customWidth="1"/>
    <col min="1285" max="1285" width="18" customWidth="1"/>
    <col min="1286" max="1286" width="13.33203125" customWidth="1"/>
    <col min="1287" max="1287" width="26.44140625" customWidth="1"/>
    <col min="1288" max="1296" width="8.6640625" customWidth="1"/>
    <col min="1297" max="1297" width="12.109375" customWidth="1"/>
    <col min="1298" max="1299" width="10.5546875" customWidth="1"/>
    <col min="1300" max="1300" width="13.33203125" customWidth="1"/>
    <col min="1301" max="1301" width="0" hidden="1" customWidth="1"/>
    <col min="1302" max="1302" width="15.109375" customWidth="1"/>
    <col min="1303" max="1304" width="17.6640625" customWidth="1"/>
    <col min="1308" max="1309" width="4.88671875" customWidth="1"/>
    <col min="1310" max="1321" width="0.88671875" customWidth="1"/>
    <col min="1536" max="1536" width="9.88671875" customWidth="1"/>
    <col min="1537" max="1537" width="8" customWidth="1"/>
    <col min="1538" max="1538" width="8.109375" customWidth="1"/>
    <col min="1539" max="1539" width="15.44140625" customWidth="1"/>
    <col min="1540" max="1540" width="29.33203125" customWidth="1"/>
    <col min="1541" max="1541" width="18" customWidth="1"/>
    <col min="1542" max="1542" width="13.33203125" customWidth="1"/>
    <col min="1543" max="1543" width="26.44140625" customWidth="1"/>
    <col min="1544" max="1552" width="8.6640625" customWidth="1"/>
    <col min="1553" max="1553" width="12.109375" customWidth="1"/>
    <col min="1554" max="1555" width="10.5546875" customWidth="1"/>
    <col min="1556" max="1556" width="13.33203125" customWidth="1"/>
    <col min="1557" max="1557" width="0" hidden="1" customWidth="1"/>
    <col min="1558" max="1558" width="15.109375" customWidth="1"/>
    <col min="1559" max="1560" width="17.6640625" customWidth="1"/>
    <col min="1564" max="1565" width="4.88671875" customWidth="1"/>
    <col min="1566" max="1577" width="0.88671875" customWidth="1"/>
    <col min="1792" max="1792" width="9.88671875" customWidth="1"/>
    <col min="1793" max="1793" width="8" customWidth="1"/>
    <col min="1794" max="1794" width="8.109375" customWidth="1"/>
    <col min="1795" max="1795" width="15.44140625" customWidth="1"/>
    <col min="1796" max="1796" width="29.33203125" customWidth="1"/>
    <col min="1797" max="1797" width="18" customWidth="1"/>
    <col min="1798" max="1798" width="13.33203125" customWidth="1"/>
    <col min="1799" max="1799" width="26.44140625" customWidth="1"/>
    <col min="1800" max="1808" width="8.6640625" customWidth="1"/>
    <col min="1809" max="1809" width="12.109375" customWidth="1"/>
    <col min="1810" max="1811" width="10.5546875" customWidth="1"/>
    <col min="1812" max="1812" width="13.33203125" customWidth="1"/>
    <col min="1813" max="1813" width="0" hidden="1" customWidth="1"/>
    <col min="1814" max="1814" width="15.109375" customWidth="1"/>
    <col min="1815" max="1816" width="17.6640625" customWidth="1"/>
    <col min="1820" max="1821" width="4.88671875" customWidth="1"/>
    <col min="1822" max="1833" width="0.88671875" customWidth="1"/>
    <col min="2048" max="2048" width="9.88671875" customWidth="1"/>
    <col min="2049" max="2049" width="8" customWidth="1"/>
    <col min="2050" max="2050" width="8.109375" customWidth="1"/>
    <col min="2051" max="2051" width="15.44140625" customWidth="1"/>
    <col min="2052" max="2052" width="29.33203125" customWidth="1"/>
    <col min="2053" max="2053" width="18" customWidth="1"/>
    <col min="2054" max="2054" width="13.33203125" customWidth="1"/>
    <col min="2055" max="2055" width="26.44140625" customWidth="1"/>
    <col min="2056" max="2064" width="8.6640625" customWidth="1"/>
    <col min="2065" max="2065" width="12.109375" customWidth="1"/>
    <col min="2066" max="2067" width="10.5546875" customWidth="1"/>
    <col min="2068" max="2068" width="13.33203125" customWidth="1"/>
    <col min="2069" max="2069" width="0" hidden="1" customWidth="1"/>
    <col min="2070" max="2070" width="15.109375" customWidth="1"/>
    <col min="2071" max="2072" width="17.6640625" customWidth="1"/>
    <col min="2076" max="2077" width="4.88671875" customWidth="1"/>
    <col min="2078" max="2089" width="0.88671875" customWidth="1"/>
    <col min="2304" max="2304" width="9.88671875" customWidth="1"/>
    <col min="2305" max="2305" width="8" customWidth="1"/>
    <col min="2306" max="2306" width="8.109375" customWidth="1"/>
    <col min="2307" max="2307" width="15.44140625" customWidth="1"/>
    <col min="2308" max="2308" width="29.33203125" customWidth="1"/>
    <col min="2309" max="2309" width="18" customWidth="1"/>
    <col min="2310" max="2310" width="13.33203125" customWidth="1"/>
    <col min="2311" max="2311" width="26.44140625" customWidth="1"/>
    <col min="2312" max="2320" width="8.6640625" customWidth="1"/>
    <col min="2321" max="2321" width="12.109375" customWidth="1"/>
    <col min="2322" max="2323" width="10.5546875" customWidth="1"/>
    <col min="2324" max="2324" width="13.33203125" customWidth="1"/>
    <col min="2325" max="2325" width="0" hidden="1" customWidth="1"/>
    <col min="2326" max="2326" width="15.109375" customWidth="1"/>
    <col min="2327" max="2328" width="17.6640625" customWidth="1"/>
    <col min="2332" max="2333" width="4.88671875" customWidth="1"/>
    <col min="2334" max="2345" width="0.88671875" customWidth="1"/>
    <col min="2560" max="2560" width="9.88671875" customWidth="1"/>
    <col min="2561" max="2561" width="8" customWidth="1"/>
    <col min="2562" max="2562" width="8.109375" customWidth="1"/>
    <col min="2563" max="2563" width="15.44140625" customWidth="1"/>
    <col min="2564" max="2564" width="29.33203125" customWidth="1"/>
    <col min="2565" max="2565" width="18" customWidth="1"/>
    <col min="2566" max="2566" width="13.33203125" customWidth="1"/>
    <col min="2567" max="2567" width="26.44140625" customWidth="1"/>
    <col min="2568" max="2576" width="8.6640625" customWidth="1"/>
    <col min="2577" max="2577" width="12.109375" customWidth="1"/>
    <col min="2578" max="2579" width="10.5546875" customWidth="1"/>
    <col min="2580" max="2580" width="13.33203125" customWidth="1"/>
    <col min="2581" max="2581" width="0" hidden="1" customWidth="1"/>
    <col min="2582" max="2582" width="15.109375" customWidth="1"/>
    <col min="2583" max="2584" width="17.6640625" customWidth="1"/>
    <col min="2588" max="2589" width="4.88671875" customWidth="1"/>
    <col min="2590" max="2601" width="0.88671875" customWidth="1"/>
    <col min="2816" max="2816" width="9.88671875" customWidth="1"/>
    <col min="2817" max="2817" width="8" customWidth="1"/>
    <col min="2818" max="2818" width="8.109375" customWidth="1"/>
    <col min="2819" max="2819" width="15.44140625" customWidth="1"/>
    <col min="2820" max="2820" width="29.33203125" customWidth="1"/>
    <col min="2821" max="2821" width="18" customWidth="1"/>
    <col min="2822" max="2822" width="13.33203125" customWidth="1"/>
    <col min="2823" max="2823" width="26.44140625" customWidth="1"/>
    <col min="2824" max="2832" width="8.6640625" customWidth="1"/>
    <col min="2833" max="2833" width="12.109375" customWidth="1"/>
    <col min="2834" max="2835" width="10.5546875" customWidth="1"/>
    <col min="2836" max="2836" width="13.33203125" customWidth="1"/>
    <col min="2837" max="2837" width="0" hidden="1" customWidth="1"/>
    <col min="2838" max="2838" width="15.109375" customWidth="1"/>
    <col min="2839" max="2840" width="17.6640625" customWidth="1"/>
    <col min="2844" max="2845" width="4.88671875" customWidth="1"/>
    <col min="2846" max="2857" width="0.88671875" customWidth="1"/>
    <col min="3072" max="3072" width="9.88671875" customWidth="1"/>
    <col min="3073" max="3073" width="8" customWidth="1"/>
    <col min="3074" max="3074" width="8.109375" customWidth="1"/>
    <col min="3075" max="3075" width="15.44140625" customWidth="1"/>
    <col min="3076" max="3076" width="29.33203125" customWidth="1"/>
    <col min="3077" max="3077" width="18" customWidth="1"/>
    <col min="3078" max="3078" width="13.33203125" customWidth="1"/>
    <col min="3079" max="3079" width="26.44140625" customWidth="1"/>
    <col min="3080" max="3088" width="8.6640625" customWidth="1"/>
    <col min="3089" max="3089" width="12.109375" customWidth="1"/>
    <col min="3090" max="3091" width="10.5546875" customWidth="1"/>
    <col min="3092" max="3092" width="13.33203125" customWidth="1"/>
    <col min="3093" max="3093" width="0" hidden="1" customWidth="1"/>
    <col min="3094" max="3094" width="15.109375" customWidth="1"/>
    <col min="3095" max="3096" width="17.6640625" customWidth="1"/>
    <col min="3100" max="3101" width="4.88671875" customWidth="1"/>
    <col min="3102" max="3113" width="0.88671875" customWidth="1"/>
    <col min="3328" max="3328" width="9.88671875" customWidth="1"/>
    <col min="3329" max="3329" width="8" customWidth="1"/>
    <col min="3330" max="3330" width="8.109375" customWidth="1"/>
    <col min="3331" max="3331" width="15.44140625" customWidth="1"/>
    <col min="3332" max="3332" width="29.33203125" customWidth="1"/>
    <col min="3333" max="3333" width="18" customWidth="1"/>
    <col min="3334" max="3334" width="13.33203125" customWidth="1"/>
    <col min="3335" max="3335" width="26.44140625" customWidth="1"/>
    <col min="3336" max="3344" width="8.6640625" customWidth="1"/>
    <col min="3345" max="3345" width="12.109375" customWidth="1"/>
    <col min="3346" max="3347" width="10.5546875" customWidth="1"/>
    <col min="3348" max="3348" width="13.33203125" customWidth="1"/>
    <col min="3349" max="3349" width="0" hidden="1" customWidth="1"/>
    <col min="3350" max="3350" width="15.109375" customWidth="1"/>
    <col min="3351" max="3352" width="17.6640625" customWidth="1"/>
    <col min="3356" max="3357" width="4.88671875" customWidth="1"/>
    <col min="3358" max="3369" width="0.88671875" customWidth="1"/>
    <col min="3584" max="3584" width="9.88671875" customWidth="1"/>
    <col min="3585" max="3585" width="8" customWidth="1"/>
    <col min="3586" max="3586" width="8.109375" customWidth="1"/>
    <col min="3587" max="3587" width="15.44140625" customWidth="1"/>
    <col min="3588" max="3588" width="29.33203125" customWidth="1"/>
    <col min="3589" max="3589" width="18" customWidth="1"/>
    <col min="3590" max="3590" width="13.33203125" customWidth="1"/>
    <col min="3591" max="3591" width="26.44140625" customWidth="1"/>
    <col min="3592" max="3600" width="8.6640625" customWidth="1"/>
    <col min="3601" max="3601" width="12.109375" customWidth="1"/>
    <col min="3602" max="3603" width="10.5546875" customWidth="1"/>
    <col min="3604" max="3604" width="13.33203125" customWidth="1"/>
    <col min="3605" max="3605" width="0" hidden="1" customWidth="1"/>
    <col min="3606" max="3606" width="15.109375" customWidth="1"/>
    <col min="3607" max="3608" width="17.6640625" customWidth="1"/>
    <col min="3612" max="3613" width="4.88671875" customWidth="1"/>
    <col min="3614" max="3625" width="0.88671875" customWidth="1"/>
    <col min="3840" max="3840" width="9.88671875" customWidth="1"/>
    <col min="3841" max="3841" width="8" customWidth="1"/>
    <col min="3842" max="3842" width="8.109375" customWidth="1"/>
    <col min="3843" max="3843" width="15.44140625" customWidth="1"/>
    <col min="3844" max="3844" width="29.33203125" customWidth="1"/>
    <col min="3845" max="3845" width="18" customWidth="1"/>
    <col min="3846" max="3846" width="13.33203125" customWidth="1"/>
    <col min="3847" max="3847" width="26.44140625" customWidth="1"/>
    <col min="3848" max="3856" width="8.6640625" customWidth="1"/>
    <col min="3857" max="3857" width="12.109375" customWidth="1"/>
    <col min="3858" max="3859" width="10.5546875" customWidth="1"/>
    <col min="3860" max="3860" width="13.33203125" customWidth="1"/>
    <col min="3861" max="3861" width="0" hidden="1" customWidth="1"/>
    <col min="3862" max="3862" width="15.109375" customWidth="1"/>
    <col min="3863" max="3864" width="17.6640625" customWidth="1"/>
    <col min="3868" max="3869" width="4.88671875" customWidth="1"/>
    <col min="3870" max="3881" width="0.88671875" customWidth="1"/>
    <col min="4096" max="4096" width="9.88671875" customWidth="1"/>
    <col min="4097" max="4097" width="8" customWidth="1"/>
    <col min="4098" max="4098" width="8.109375" customWidth="1"/>
    <col min="4099" max="4099" width="15.44140625" customWidth="1"/>
    <col min="4100" max="4100" width="29.33203125" customWidth="1"/>
    <col min="4101" max="4101" width="18" customWidth="1"/>
    <col min="4102" max="4102" width="13.33203125" customWidth="1"/>
    <col min="4103" max="4103" width="26.44140625" customWidth="1"/>
    <col min="4104" max="4112" width="8.6640625" customWidth="1"/>
    <col min="4113" max="4113" width="12.109375" customWidth="1"/>
    <col min="4114" max="4115" width="10.5546875" customWidth="1"/>
    <col min="4116" max="4116" width="13.33203125" customWidth="1"/>
    <col min="4117" max="4117" width="0" hidden="1" customWidth="1"/>
    <col min="4118" max="4118" width="15.109375" customWidth="1"/>
    <col min="4119" max="4120" width="17.6640625" customWidth="1"/>
    <col min="4124" max="4125" width="4.88671875" customWidth="1"/>
    <col min="4126" max="4137" width="0.88671875" customWidth="1"/>
    <col min="4352" max="4352" width="9.88671875" customWidth="1"/>
    <col min="4353" max="4353" width="8" customWidth="1"/>
    <col min="4354" max="4354" width="8.109375" customWidth="1"/>
    <col min="4355" max="4355" width="15.44140625" customWidth="1"/>
    <col min="4356" max="4356" width="29.33203125" customWidth="1"/>
    <col min="4357" max="4357" width="18" customWidth="1"/>
    <col min="4358" max="4358" width="13.33203125" customWidth="1"/>
    <col min="4359" max="4359" width="26.44140625" customWidth="1"/>
    <col min="4360" max="4368" width="8.6640625" customWidth="1"/>
    <col min="4369" max="4369" width="12.109375" customWidth="1"/>
    <col min="4370" max="4371" width="10.5546875" customWidth="1"/>
    <col min="4372" max="4372" width="13.33203125" customWidth="1"/>
    <col min="4373" max="4373" width="0" hidden="1" customWidth="1"/>
    <col min="4374" max="4374" width="15.109375" customWidth="1"/>
    <col min="4375" max="4376" width="17.6640625" customWidth="1"/>
    <col min="4380" max="4381" width="4.88671875" customWidth="1"/>
    <col min="4382" max="4393" width="0.88671875" customWidth="1"/>
    <col min="4608" max="4608" width="9.88671875" customWidth="1"/>
    <col min="4609" max="4609" width="8" customWidth="1"/>
    <col min="4610" max="4610" width="8.109375" customWidth="1"/>
    <col min="4611" max="4611" width="15.44140625" customWidth="1"/>
    <col min="4612" max="4612" width="29.33203125" customWidth="1"/>
    <col min="4613" max="4613" width="18" customWidth="1"/>
    <col min="4614" max="4614" width="13.33203125" customWidth="1"/>
    <col min="4615" max="4615" width="26.44140625" customWidth="1"/>
    <col min="4616" max="4624" width="8.6640625" customWidth="1"/>
    <col min="4625" max="4625" width="12.109375" customWidth="1"/>
    <col min="4626" max="4627" width="10.5546875" customWidth="1"/>
    <col min="4628" max="4628" width="13.33203125" customWidth="1"/>
    <col min="4629" max="4629" width="0" hidden="1" customWidth="1"/>
    <col min="4630" max="4630" width="15.109375" customWidth="1"/>
    <col min="4631" max="4632" width="17.6640625" customWidth="1"/>
    <col min="4636" max="4637" width="4.88671875" customWidth="1"/>
    <col min="4638" max="4649" width="0.88671875" customWidth="1"/>
    <col min="4864" max="4864" width="9.88671875" customWidth="1"/>
    <col min="4865" max="4865" width="8" customWidth="1"/>
    <col min="4866" max="4866" width="8.109375" customWidth="1"/>
    <col min="4867" max="4867" width="15.44140625" customWidth="1"/>
    <col min="4868" max="4868" width="29.33203125" customWidth="1"/>
    <col min="4869" max="4869" width="18" customWidth="1"/>
    <col min="4870" max="4870" width="13.33203125" customWidth="1"/>
    <col min="4871" max="4871" width="26.44140625" customWidth="1"/>
    <col min="4872" max="4880" width="8.6640625" customWidth="1"/>
    <col min="4881" max="4881" width="12.109375" customWidth="1"/>
    <col min="4882" max="4883" width="10.5546875" customWidth="1"/>
    <col min="4884" max="4884" width="13.33203125" customWidth="1"/>
    <col min="4885" max="4885" width="0" hidden="1" customWidth="1"/>
    <col min="4886" max="4886" width="15.109375" customWidth="1"/>
    <col min="4887" max="4888" width="17.6640625" customWidth="1"/>
    <col min="4892" max="4893" width="4.88671875" customWidth="1"/>
    <col min="4894" max="4905" width="0.88671875" customWidth="1"/>
    <col min="5120" max="5120" width="9.88671875" customWidth="1"/>
    <col min="5121" max="5121" width="8" customWidth="1"/>
    <col min="5122" max="5122" width="8.109375" customWidth="1"/>
    <col min="5123" max="5123" width="15.44140625" customWidth="1"/>
    <col min="5124" max="5124" width="29.33203125" customWidth="1"/>
    <col min="5125" max="5125" width="18" customWidth="1"/>
    <col min="5126" max="5126" width="13.33203125" customWidth="1"/>
    <col min="5127" max="5127" width="26.44140625" customWidth="1"/>
    <col min="5128" max="5136" width="8.6640625" customWidth="1"/>
    <col min="5137" max="5137" width="12.109375" customWidth="1"/>
    <col min="5138" max="5139" width="10.5546875" customWidth="1"/>
    <col min="5140" max="5140" width="13.33203125" customWidth="1"/>
    <col min="5141" max="5141" width="0" hidden="1" customWidth="1"/>
    <col min="5142" max="5142" width="15.109375" customWidth="1"/>
    <col min="5143" max="5144" width="17.6640625" customWidth="1"/>
    <col min="5148" max="5149" width="4.88671875" customWidth="1"/>
    <col min="5150" max="5161" width="0.88671875" customWidth="1"/>
    <col min="5376" max="5376" width="9.88671875" customWidth="1"/>
    <col min="5377" max="5377" width="8" customWidth="1"/>
    <col min="5378" max="5378" width="8.109375" customWidth="1"/>
    <col min="5379" max="5379" width="15.44140625" customWidth="1"/>
    <col min="5380" max="5380" width="29.33203125" customWidth="1"/>
    <col min="5381" max="5381" width="18" customWidth="1"/>
    <col min="5382" max="5382" width="13.33203125" customWidth="1"/>
    <col min="5383" max="5383" width="26.44140625" customWidth="1"/>
    <col min="5384" max="5392" width="8.6640625" customWidth="1"/>
    <col min="5393" max="5393" width="12.109375" customWidth="1"/>
    <col min="5394" max="5395" width="10.5546875" customWidth="1"/>
    <col min="5396" max="5396" width="13.33203125" customWidth="1"/>
    <col min="5397" max="5397" width="0" hidden="1" customWidth="1"/>
    <col min="5398" max="5398" width="15.109375" customWidth="1"/>
    <col min="5399" max="5400" width="17.6640625" customWidth="1"/>
    <col min="5404" max="5405" width="4.88671875" customWidth="1"/>
    <col min="5406" max="5417" width="0.88671875" customWidth="1"/>
    <col min="5632" max="5632" width="9.88671875" customWidth="1"/>
    <col min="5633" max="5633" width="8" customWidth="1"/>
    <col min="5634" max="5634" width="8.109375" customWidth="1"/>
    <col min="5635" max="5635" width="15.44140625" customWidth="1"/>
    <col min="5636" max="5636" width="29.33203125" customWidth="1"/>
    <col min="5637" max="5637" width="18" customWidth="1"/>
    <col min="5638" max="5638" width="13.33203125" customWidth="1"/>
    <col min="5639" max="5639" width="26.44140625" customWidth="1"/>
    <col min="5640" max="5648" width="8.6640625" customWidth="1"/>
    <col min="5649" max="5649" width="12.109375" customWidth="1"/>
    <col min="5650" max="5651" width="10.5546875" customWidth="1"/>
    <col min="5652" max="5652" width="13.33203125" customWidth="1"/>
    <col min="5653" max="5653" width="0" hidden="1" customWidth="1"/>
    <col min="5654" max="5654" width="15.109375" customWidth="1"/>
    <col min="5655" max="5656" width="17.6640625" customWidth="1"/>
    <col min="5660" max="5661" width="4.88671875" customWidth="1"/>
    <col min="5662" max="5673" width="0.88671875" customWidth="1"/>
    <col min="5888" max="5888" width="9.88671875" customWidth="1"/>
    <col min="5889" max="5889" width="8" customWidth="1"/>
    <col min="5890" max="5890" width="8.109375" customWidth="1"/>
    <col min="5891" max="5891" width="15.44140625" customWidth="1"/>
    <col min="5892" max="5892" width="29.33203125" customWidth="1"/>
    <col min="5893" max="5893" width="18" customWidth="1"/>
    <col min="5894" max="5894" width="13.33203125" customWidth="1"/>
    <col min="5895" max="5895" width="26.44140625" customWidth="1"/>
    <col min="5896" max="5904" width="8.6640625" customWidth="1"/>
    <col min="5905" max="5905" width="12.109375" customWidth="1"/>
    <col min="5906" max="5907" width="10.5546875" customWidth="1"/>
    <col min="5908" max="5908" width="13.33203125" customWidth="1"/>
    <col min="5909" max="5909" width="0" hidden="1" customWidth="1"/>
    <col min="5910" max="5910" width="15.109375" customWidth="1"/>
    <col min="5911" max="5912" width="17.6640625" customWidth="1"/>
    <col min="5916" max="5917" width="4.88671875" customWidth="1"/>
    <col min="5918" max="5929" width="0.88671875" customWidth="1"/>
    <col min="6144" max="6144" width="9.88671875" customWidth="1"/>
    <col min="6145" max="6145" width="8" customWidth="1"/>
    <col min="6146" max="6146" width="8.109375" customWidth="1"/>
    <col min="6147" max="6147" width="15.44140625" customWidth="1"/>
    <col min="6148" max="6148" width="29.33203125" customWidth="1"/>
    <col min="6149" max="6149" width="18" customWidth="1"/>
    <col min="6150" max="6150" width="13.33203125" customWidth="1"/>
    <col min="6151" max="6151" width="26.44140625" customWidth="1"/>
    <col min="6152" max="6160" width="8.6640625" customWidth="1"/>
    <col min="6161" max="6161" width="12.109375" customWidth="1"/>
    <col min="6162" max="6163" width="10.5546875" customWidth="1"/>
    <col min="6164" max="6164" width="13.33203125" customWidth="1"/>
    <col min="6165" max="6165" width="0" hidden="1" customWidth="1"/>
    <col min="6166" max="6166" width="15.109375" customWidth="1"/>
    <col min="6167" max="6168" width="17.6640625" customWidth="1"/>
    <col min="6172" max="6173" width="4.88671875" customWidth="1"/>
    <col min="6174" max="6185" width="0.88671875" customWidth="1"/>
    <col min="6400" max="6400" width="9.88671875" customWidth="1"/>
    <col min="6401" max="6401" width="8" customWidth="1"/>
    <col min="6402" max="6402" width="8.109375" customWidth="1"/>
    <col min="6403" max="6403" width="15.44140625" customWidth="1"/>
    <col min="6404" max="6404" width="29.33203125" customWidth="1"/>
    <col min="6405" max="6405" width="18" customWidth="1"/>
    <col min="6406" max="6406" width="13.33203125" customWidth="1"/>
    <col min="6407" max="6407" width="26.44140625" customWidth="1"/>
    <col min="6408" max="6416" width="8.6640625" customWidth="1"/>
    <col min="6417" max="6417" width="12.109375" customWidth="1"/>
    <col min="6418" max="6419" width="10.5546875" customWidth="1"/>
    <col min="6420" max="6420" width="13.33203125" customWidth="1"/>
    <col min="6421" max="6421" width="0" hidden="1" customWidth="1"/>
    <col min="6422" max="6422" width="15.109375" customWidth="1"/>
    <col min="6423" max="6424" width="17.6640625" customWidth="1"/>
    <col min="6428" max="6429" width="4.88671875" customWidth="1"/>
    <col min="6430" max="6441" width="0.88671875" customWidth="1"/>
    <col min="6656" max="6656" width="9.88671875" customWidth="1"/>
    <col min="6657" max="6657" width="8" customWidth="1"/>
    <col min="6658" max="6658" width="8.109375" customWidth="1"/>
    <col min="6659" max="6659" width="15.44140625" customWidth="1"/>
    <col min="6660" max="6660" width="29.33203125" customWidth="1"/>
    <col min="6661" max="6661" width="18" customWidth="1"/>
    <col min="6662" max="6662" width="13.33203125" customWidth="1"/>
    <col min="6663" max="6663" width="26.44140625" customWidth="1"/>
    <col min="6664" max="6672" width="8.6640625" customWidth="1"/>
    <col min="6673" max="6673" width="12.109375" customWidth="1"/>
    <col min="6674" max="6675" width="10.5546875" customWidth="1"/>
    <col min="6676" max="6676" width="13.33203125" customWidth="1"/>
    <col min="6677" max="6677" width="0" hidden="1" customWidth="1"/>
    <col min="6678" max="6678" width="15.109375" customWidth="1"/>
    <col min="6679" max="6680" width="17.6640625" customWidth="1"/>
    <col min="6684" max="6685" width="4.88671875" customWidth="1"/>
    <col min="6686" max="6697" width="0.88671875" customWidth="1"/>
    <col min="6912" max="6912" width="9.88671875" customWidth="1"/>
    <col min="6913" max="6913" width="8" customWidth="1"/>
    <col min="6914" max="6914" width="8.109375" customWidth="1"/>
    <col min="6915" max="6915" width="15.44140625" customWidth="1"/>
    <col min="6916" max="6916" width="29.33203125" customWidth="1"/>
    <col min="6917" max="6917" width="18" customWidth="1"/>
    <col min="6918" max="6918" width="13.33203125" customWidth="1"/>
    <col min="6919" max="6919" width="26.44140625" customWidth="1"/>
    <col min="6920" max="6928" width="8.6640625" customWidth="1"/>
    <col min="6929" max="6929" width="12.109375" customWidth="1"/>
    <col min="6930" max="6931" width="10.5546875" customWidth="1"/>
    <col min="6932" max="6932" width="13.33203125" customWidth="1"/>
    <col min="6933" max="6933" width="0" hidden="1" customWidth="1"/>
    <col min="6934" max="6934" width="15.109375" customWidth="1"/>
    <col min="6935" max="6936" width="17.6640625" customWidth="1"/>
    <col min="6940" max="6941" width="4.88671875" customWidth="1"/>
    <col min="6942" max="6953" width="0.88671875" customWidth="1"/>
    <col min="7168" max="7168" width="9.88671875" customWidth="1"/>
    <col min="7169" max="7169" width="8" customWidth="1"/>
    <col min="7170" max="7170" width="8.109375" customWidth="1"/>
    <col min="7171" max="7171" width="15.44140625" customWidth="1"/>
    <col min="7172" max="7172" width="29.33203125" customWidth="1"/>
    <col min="7173" max="7173" width="18" customWidth="1"/>
    <col min="7174" max="7174" width="13.33203125" customWidth="1"/>
    <col min="7175" max="7175" width="26.44140625" customWidth="1"/>
    <col min="7176" max="7184" width="8.6640625" customWidth="1"/>
    <col min="7185" max="7185" width="12.109375" customWidth="1"/>
    <col min="7186" max="7187" width="10.5546875" customWidth="1"/>
    <col min="7188" max="7188" width="13.33203125" customWidth="1"/>
    <col min="7189" max="7189" width="0" hidden="1" customWidth="1"/>
    <col min="7190" max="7190" width="15.109375" customWidth="1"/>
    <col min="7191" max="7192" width="17.6640625" customWidth="1"/>
    <col min="7196" max="7197" width="4.88671875" customWidth="1"/>
    <col min="7198" max="7209" width="0.88671875" customWidth="1"/>
    <col min="7424" max="7424" width="9.88671875" customWidth="1"/>
    <col min="7425" max="7425" width="8" customWidth="1"/>
    <col min="7426" max="7426" width="8.109375" customWidth="1"/>
    <col min="7427" max="7427" width="15.44140625" customWidth="1"/>
    <col min="7428" max="7428" width="29.33203125" customWidth="1"/>
    <col min="7429" max="7429" width="18" customWidth="1"/>
    <col min="7430" max="7430" width="13.33203125" customWidth="1"/>
    <col min="7431" max="7431" width="26.44140625" customWidth="1"/>
    <col min="7432" max="7440" width="8.6640625" customWidth="1"/>
    <col min="7441" max="7441" width="12.109375" customWidth="1"/>
    <col min="7442" max="7443" width="10.5546875" customWidth="1"/>
    <col min="7444" max="7444" width="13.33203125" customWidth="1"/>
    <col min="7445" max="7445" width="0" hidden="1" customWidth="1"/>
    <col min="7446" max="7446" width="15.109375" customWidth="1"/>
    <col min="7447" max="7448" width="17.6640625" customWidth="1"/>
    <col min="7452" max="7453" width="4.88671875" customWidth="1"/>
    <col min="7454" max="7465" width="0.88671875" customWidth="1"/>
    <col min="7680" max="7680" width="9.88671875" customWidth="1"/>
    <col min="7681" max="7681" width="8" customWidth="1"/>
    <col min="7682" max="7682" width="8.109375" customWidth="1"/>
    <col min="7683" max="7683" width="15.44140625" customWidth="1"/>
    <col min="7684" max="7684" width="29.33203125" customWidth="1"/>
    <col min="7685" max="7685" width="18" customWidth="1"/>
    <col min="7686" max="7686" width="13.33203125" customWidth="1"/>
    <col min="7687" max="7687" width="26.44140625" customWidth="1"/>
    <col min="7688" max="7696" width="8.6640625" customWidth="1"/>
    <col min="7697" max="7697" width="12.109375" customWidth="1"/>
    <col min="7698" max="7699" width="10.5546875" customWidth="1"/>
    <col min="7700" max="7700" width="13.33203125" customWidth="1"/>
    <col min="7701" max="7701" width="0" hidden="1" customWidth="1"/>
    <col min="7702" max="7702" width="15.109375" customWidth="1"/>
    <col min="7703" max="7704" width="17.6640625" customWidth="1"/>
    <col min="7708" max="7709" width="4.88671875" customWidth="1"/>
    <col min="7710" max="7721" width="0.88671875" customWidth="1"/>
    <col min="7936" max="7936" width="9.88671875" customWidth="1"/>
    <col min="7937" max="7937" width="8" customWidth="1"/>
    <col min="7938" max="7938" width="8.109375" customWidth="1"/>
    <col min="7939" max="7939" width="15.44140625" customWidth="1"/>
    <col min="7940" max="7940" width="29.33203125" customWidth="1"/>
    <col min="7941" max="7941" width="18" customWidth="1"/>
    <col min="7942" max="7942" width="13.33203125" customWidth="1"/>
    <col min="7943" max="7943" width="26.44140625" customWidth="1"/>
    <col min="7944" max="7952" width="8.6640625" customWidth="1"/>
    <col min="7953" max="7953" width="12.109375" customWidth="1"/>
    <col min="7954" max="7955" width="10.5546875" customWidth="1"/>
    <col min="7956" max="7956" width="13.33203125" customWidth="1"/>
    <col min="7957" max="7957" width="0" hidden="1" customWidth="1"/>
    <col min="7958" max="7958" width="15.109375" customWidth="1"/>
    <col min="7959" max="7960" width="17.6640625" customWidth="1"/>
    <col min="7964" max="7965" width="4.88671875" customWidth="1"/>
    <col min="7966" max="7977" width="0.88671875" customWidth="1"/>
    <col min="8192" max="8192" width="9.88671875" customWidth="1"/>
    <col min="8193" max="8193" width="8" customWidth="1"/>
    <col min="8194" max="8194" width="8.109375" customWidth="1"/>
    <col min="8195" max="8195" width="15.44140625" customWidth="1"/>
    <col min="8196" max="8196" width="29.33203125" customWidth="1"/>
    <col min="8197" max="8197" width="18" customWidth="1"/>
    <col min="8198" max="8198" width="13.33203125" customWidth="1"/>
    <col min="8199" max="8199" width="26.44140625" customWidth="1"/>
    <col min="8200" max="8208" width="8.6640625" customWidth="1"/>
    <col min="8209" max="8209" width="12.109375" customWidth="1"/>
    <col min="8210" max="8211" width="10.5546875" customWidth="1"/>
    <col min="8212" max="8212" width="13.33203125" customWidth="1"/>
    <col min="8213" max="8213" width="0" hidden="1" customWidth="1"/>
    <col min="8214" max="8214" width="15.109375" customWidth="1"/>
    <col min="8215" max="8216" width="17.6640625" customWidth="1"/>
    <col min="8220" max="8221" width="4.88671875" customWidth="1"/>
    <col min="8222" max="8233" width="0.88671875" customWidth="1"/>
    <col min="8448" max="8448" width="9.88671875" customWidth="1"/>
    <col min="8449" max="8449" width="8" customWidth="1"/>
    <col min="8450" max="8450" width="8.109375" customWidth="1"/>
    <col min="8451" max="8451" width="15.44140625" customWidth="1"/>
    <col min="8452" max="8452" width="29.33203125" customWidth="1"/>
    <col min="8453" max="8453" width="18" customWidth="1"/>
    <col min="8454" max="8454" width="13.33203125" customWidth="1"/>
    <col min="8455" max="8455" width="26.44140625" customWidth="1"/>
    <col min="8456" max="8464" width="8.6640625" customWidth="1"/>
    <col min="8465" max="8465" width="12.109375" customWidth="1"/>
    <col min="8466" max="8467" width="10.5546875" customWidth="1"/>
    <col min="8468" max="8468" width="13.33203125" customWidth="1"/>
    <col min="8469" max="8469" width="0" hidden="1" customWidth="1"/>
    <col min="8470" max="8470" width="15.109375" customWidth="1"/>
    <col min="8471" max="8472" width="17.6640625" customWidth="1"/>
    <col min="8476" max="8477" width="4.88671875" customWidth="1"/>
    <col min="8478" max="8489" width="0.88671875" customWidth="1"/>
    <col min="8704" max="8704" width="9.88671875" customWidth="1"/>
    <col min="8705" max="8705" width="8" customWidth="1"/>
    <col min="8706" max="8706" width="8.109375" customWidth="1"/>
    <col min="8707" max="8707" width="15.44140625" customWidth="1"/>
    <col min="8708" max="8708" width="29.33203125" customWidth="1"/>
    <col min="8709" max="8709" width="18" customWidth="1"/>
    <col min="8710" max="8710" width="13.33203125" customWidth="1"/>
    <col min="8711" max="8711" width="26.44140625" customWidth="1"/>
    <col min="8712" max="8720" width="8.6640625" customWidth="1"/>
    <col min="8721" max="8721" width="12.109375" customWidth="1"/>
    <col min="8722" max="8723" width="10.5546875" customWidth="1"/>
    <col min="8724" max="8724" width="13.33203125" customWidth="1"/>
    <col min="8725" max="8725" width="0" hidden="1" customWidth="1"/>
    <col min="8726" max="8726" width="15.109375" customWidth="1"/>
    <col min="8727" max="8728" width="17.6640625" customWidth="1"/>
    <col min="8732" max="8733" width="4.88671875" customWidth="1"/>
    <col min="8734" max="8745" width="0.88671875" customWidth="1"/>
    <col min="8960" max="8960" width="9.88671875" customWidth="1"/>
    <col min="8961" max="8961" width="8" customWidth="1"/>
    <col min="8962" max="8962" width="8.109375" customWidth="1"/>
    <col min="8963" max="8963" width="15.44140625" customWidth="1"/>
    <col min="8964" max="8964" width="29.33203125" customWidth="1"/>
    <col min="8965" max="8965" width="18" customWidth="1"/>
    <col min="8966" max="8966" width="13.33203125" customWidth="1"/>
    <col min="8967" max="8967" width="26.44140625" customWidth="1"/>
    <col min="8968" max="8976" width="8.6640625" customWidth="1"/>
    <col min="8977" max="8977" width="12.109375" customWidth="1"/>
    <col min="8978" max="8979" width="10.5546875" customWidth="1"/>
    <col min="8980" max="8980" width="13.33203125" customWidth="1"/>
    <col min="8981" max="8981" width="0" hidden="1" customWidth="1"/>
    <col min="8982" max="8982" width="15.109375" customWidth="1"/>
    <col min="8983" max="8984" width="17.6640625" customWidth="1"/>
    <col min="8988" max="8989" width="4.88671875" customWidth="1"/>
    <col min="8990" max="9001" width="0.88671875" customWidth="1"/>
    <col min="9216" max="9216" width="9.88671875" customWidth="1"/>
    <col min="9217" max="9217" width="8" customWidth="1"/>
    <col min="9218" max="9218" width="8.109375" customWidth="1"/>
    <col min="9219" max="9219" width="15.44140625" customWidth="1"/>
    <col min="9220" max="9220" width="29.33203125" customWidth="1"/>
    <col min="9221" max="9221" width="18" customWidth="1"/>
    <col min="9222" max="9222" width="13.33203125" customWidth="1"/>
    <col min="9223" max="9223" width="26.44140625" customWidth="1"/>
    <col min="9224" max="9232" width="8.6640625" customWidth="1"/>
    <col min="9233" max="9233" width="12.109375" customWidth="1"/>
    <col min="9234" max="9235" width="10.5546875" customWidth="1"/>
    <col min="9236" max="9236" width="13.33203125" customWidth="1"/>
    <col min="9237" max="9237" width="0" hidden="1" customWidth="1"/>
    <col min="9238" max="9238" width="15.109375" customWidth="1"/>
    <col min="9239" max="9240" width="17.6640625" customWidth="1"/>
    <col min="9244" max="9245" width="4.88671875" customWidth="1"/>
    <col min="9246" max="9257" width="0.88671875" customWidth="1"/>
    <col min="9472" max="9472" width="9.88671875" customWidth="1"/>
    <col min="9473" max="9473" width="8" customWidth="1"/>
    <col min="9474" max="9474" width="8.109375" customWidth="1"/>
    <col min="9475" max="9475" width="15.44140625" customWidth="1"/>
    <col min="9476" max="9476" width="29.33203125" customWidth="1"/>
    <col min="9477" max="9477" width="18" customWidth="1"/>
    <col min="9478" max="9478" width="13.33203125" customWidth="1"/>
    <col min="9479" max="9479" width="26.44140625" customWidth="1"/>
    <col min="9480" max="9488" width="8.6640625" customWidth="1"/>
    <col min="9489" max="9489" width="12.109375" customWidth="1"/>
    <col min="9490" max="9491" width="10.5546875" customWidth="1"/>
    <col min="9492" max="9492" width="13.33203125" customWidth="1"/>
    <col min="9493" max="9493" width="0" hidden="1" customWidth="1"/>
    <col min="9494" max="9494" width="15.109375" customWidth="1"/>
    <col min="9495" max="9496" width="17.6640625" customWidth="1"/>
    <col min="9500" max="9501" width="4.88671875" customWidth="1"/>
    <col min="9502" max="9513" width="0.88671875" customWidth="1"/>
    <col min="9728" max="9728" width="9.88671875" customWidth="1"/>
    <col min="9729" max="9729" width="8" customWidth="1"/>
    <col min="9730" max="9730" width="8.109375" customWidth="1"/>
    <col min="9731" max="9731" width="15.44140625" customWidth="1"/>
    <col min="9732" max="9732" width="29.33203125" customWidth="1"/>
    <col min="9733" max="9733" width="18" customWidth="1"/>
    <col min="9734" max="9734" width="13.33203125" customWidth="1"/>
    <col min="9735" max="9735" width="26.44140625" customWidth="1"/>
    <col min="9736" max="9744" width="8.6640625" customWidth="1"/>
    <col min="9745" max="9745" width="12.109375" customWidth="1"/>
    <col min="9746" max="9747" width="10.5546875" customWidth="1"/>
    <col min="9748" max="9748" width="13.33203125" customWidth="1"/>
    <col min="9749" max="9749" width="0" hidden="1" customWidth="1"/>
    <col min="9750" max="9750" width="15.109375" customWidth="1"/>
    <col min="9751" max="9752" width="17.6640625" customWidth="1"/>
    <col min="9756" max="9757" width="4.88671875" customWidth="1"/>
    <col min="9758" max="9769" width="0.88671875" customWidth="1"/>
    <col min="9984" max="9984" width="9.88671875" customWidth="1"/>
    <col min="9985" max="9985" width="8" customWidth="1"/>
    <col min="9986" max="9986" width="8.109375" customWidth="1"/>
    <col min="9987" max="9987" width="15.44140625" customWidth="1"/>
    <col min="9988" max="9988" width="29.33203125" customWidth="1"/>
    <col min="9989" max="9989" width="18" customWidth="1"/>
    <col min="9990" max="9990" width="13.33203125" customWidth="1"/>
    <col min="9991" max="9991" width="26.44140625" customWidth="1"/>
    <col min="9992" max="10000" width="8.6640625" customWidth="1"/>
    <col min="10001" max="10001" width="12.109375" customWidth="1"/>
    <col min="10002" max="10003" width="10.5546875" customWidth="1"/>
    <col min="10004" max="10004" width="13.33203125" customWidth="1"/>
    <col min="10005" max="10005" width="0" hidden="1" customWidth="1"/>
    <col min="10006" max="10006" width="15.109375" customWidth="1"/>
    <col min="10007" max="10008" width="17.6640625" customWidth="1"/>
    <col min="10012" max="10013" width="4.88671875" customWidth="1"/>
    <col min="10014" max="10025" width="0.88671875" customWidth="1"/>
    <col min="10240" max="10240" width="9.88671875" customWidth="1"/>
    <col min="10241" max="10241" width="8" customWidth="1"/>
    <col min="10242" max="10242" width="8.109375" customWidth="1"/>
    <col min="10243" max="10243" width="15.44140625" customWidth="1"/>
    <col min="10244" max="10244" width="29.33203125" customWidth="1"/>
    <col min="10245" max="10245" width="18" customWidth="1"/>
    <col min="10246" max="10246" width="13.33203125" customWidth="1"/>
    <col min="10247" max="10247" width="26.44140625" customWidth="1"/>
    <col min="10248" max="10256" width="8.6640625" customWidth="1"/>
    <col min="10257" max="10257" width="12.109375" customWidth="1"/>
    <col min="10258" max="10259" width="10.5546875" customWidth="1"/>
    <col min="10260" max="10260" width="13.33203125" customWidth="1"/>
    <col min="10261" max="10261" width="0" hidden="1" customWidth="1"/>
    <col min="10262" max="10262" width="15.109375" customWidth="1"/>
    <col min="10263" max="10264" width="17.6640625" customWidth="1"/>
    <col min="10268" max="10269" width="4.88671875" customWidth="1"/>
    <col min="10270" max="10281" width="0.88671875" customWidth="1"/>
    <col min="10496" max="10496" width="9.88671875" customWidth="1"/>
    <col min="10497" max="10497" width="8" customWidth="1"/>
    <col min="10498" max="10498" width="8.109375" customWidth="1"/>
    <col min="10499" max="10499" width="15.44140625" customWidth="1"/>
    <col min="10500" max="10500" width="29.33203125" customWidth="1"/>
    <col min="10501" max="10501" width="18" customWidth="1"/>
    <col min="10502" max="10502" width="13.33203125" customWidth="1"/>
    <col min="10503" max="10503" width="26.44140625" customWidth="1"/>
    <col min="10504" max="10512" width="8.6640625" customWidth="1"/>
    <col min="10513" max="10513" width="12.109375" customWidth="1"/>
    <col min="10514" max="10515" width="10.5546875" customWidth="1"/>
    <col min="10516" max="10516" width="13.33203125" customWidth="1"/>
    <col min="10517" max="10517" width="0" hidden="1" customWidth="1"/>
    <col min="10518" max="10518" width="15.109375" customWidth="1"/>
    <col min="10519" max="10520" width="17.6640625" customWidth="1"/>
    <col min="10524" max="10525" width="4.88671875" customWidth="1"/>
    <col min="10526" max="10537" width="0.88671875" customWidth="1"/>
    <col min="10752" max="10752" width="9.88671875" customWidth="1"/>
    <col min="10753" max="10753" width="8" customWidth="1"/>
    <col min="10754" max="10754" width="8.109375" customWidth="1"/>
    <col min="10755" max="10755" width="15.44140625" customWidth="1"/>
    <col min="10756" max="10756" width="29.33203125" customWidth="1"/>
    <col min="10757" max="10757" width="18" customWidth="1"/>
    <col min="10758" max="10758" width="13.33203125" customWidth="1"/>
    <col min="10759" max="10759" width="26.44140625" customWidth="1"/>
    <col min="10760" max="10768" width="8.6640625" customWidth="1"/>
    <col min="10769" max="10769" width="12.109375" customWidth="1"/>
    <col min="10770" max="10771" width="10.5546875" customWidth="1"/>
    <col min="10772" max="10772" width="13.33203125" customWidth="1"/>
    <col min="10773" max="10773" width="0" hidden="1" customWidth="1"/>
    <col min="10774" max="10774" width="15.109375" customWidth="1"/>
    <col min="10775" max="10776" width="17.6640625" customWidth="1"/>
    <col min="10780" max="10781" width="4.88671875" customWidth="1"/>
    <col min="10782" max="10793" width="0.88671875" customWidth="1"/>
    <col min="11008" max="11008" width="9.88671875" customWidth="1"/>
    <col min="11009" max="11009" width="8" customWidth="1"/>
    <col min="11010" max="11010" width="8.109375" customWidth="1"/>
    <col min="11011" max="11011" width="15.44140625" customWidth="1"/>
    <col min="11012" max="11012" width="29.33203125" customWidth="1"/>
    <col min="11013" max="11013" width="18" customWidth="1"/>
    <col min="11014" max="11014" width="13.33203125" customWidth="1"/>
    <col min="11015" max="11015" width="26.44140625" customWidth="1"/>
    <col min="11016" max="11024" width="8.6640625" customWidth="1"/>
    <col min="11025" max="11025" width="12.109375" customWidth="1"/>
    <col min="11026" max="11027" width="10.5546875" customWidth="1"/>
    <col min="11028" max="11028" width="13.33203125" customWidth="1"/>
    <col min="11029" max="11029" width="0" hidden="1" customWidth="1"/>
    <col min="11030" max="11030" width="15.109375" customWidth="1"/>
    <col min="11031" max="11032" width="17.6640625" customWidth="1"/>
    <col min="11036" max="11037" width="4.88671875" customWidth="1"/>
    <col min="11038" max="11049" width="0.88671875" customWidth="1"/>
    <col min="11264" max="11264" width="9.88671875" customWidth="1"/>
    <col min="11265" max="11265" width="8" customWidth="1"/>
    <col min="11266" max="11266" width="8.109375" customWidth="1"/>
    <col min="11267" max="11267" width="15.44140625" customWidth="1"/>
    <col min="11268" max="11268" width="29.33203125" customWidth="1"/>
    <col min="11269" max="11269" width="18" customWidth="1"/>
    <col min="11270" max="11270" width="13.33203125" customWidth="1"/>
    <col min="11271" max="11271" width="26.44140625" customWidth="1"/>
    <col min="11272" max="11280" width="8.6640625" customWidth="1"/>
    <col min="11281" max="11281" width="12.109375" customWidth="1"/>
    <col min="11282" max="11283" width="10.5546875" customWidth="1"/>
    <col min="11284" max="11284" width="13.33203125" customWidth="1"/>
    <col min="11285" max="11285" width="0" hidden="1" customWidth="1"/>
    <col min="11286" max="11286" width="15.109375" customWidth="1"/>
    <col min="11287" max="11288" width="17.6640625" customWidth="1"/>
    <col min="11292" max="11293" width="4.88671875" customWidth="1"/>
    <col min="11294" max="11305" width="0.88671875" customWidth="1"/>
    <col min="11520" max="11520" width="9.88671875" customWidth="1"/>
    <col min="11521" max="11521" width="8" customWidth="1"/>
    <col min="11522" max="11522" width="8.109375" customWidth="1"/>
    <col min="11523" max="11523" width="15.44140625" customWidth="1"/>
    <col min="11524" max="11524" width="29.33203125" customWidth="1"/>
    <col min="11525" max="11525" width="18" customWidth="1"/>
    <col min="11526" max="11526" width="13.33203125" customWidth="1"/>
    <col min="11527" max="11527" width="26.44140625" customWidth="1"/>
    <col min="11528" max="11536" width="8.6640625" customWidth="1"/>
    <col min="11537" max="11537" width="12.109375" customWidth="1"/>
    <col min="11538" max="11539" width="10.5546875" customWidth="1"/>
    <col min="11540" max="11540" width="13.33203125" customWidth="1"/>
    <col min="11541" max="11541" width="0" hidden="1" customWidth="1"/>
    <col min="11542" max="11542" width="15.109375" customWidth="1"/>
    <col min="11543" max="11544" width="17.6640625" customWidth="1"/>
    <col min="11548" max="11549" width="4.88671875" customWidth="1"/>
    <col min="11550" max="11561" width="0.88671875" customWidth="1"/>
    <col min="11776" max="11776" width="9.88671875" customWidth="1"/>
    <col min="11777" max="11777" width="8" customWidth="1"/>
    <col min="11778" max="11778" width="8.109375" customWidth="1"/>
    <col min="11779" max="11779" width="15.44140625" customWidth="1"/>
    <col min="11780" max="11780" width="29.33203125" customWidth="1"/>
    <col min="11781" max="11781" width="18" customWidth="1"/>
    <col min="11782" max="11782" width="13.33203125" customWidth="1"/>
    <col min="11783" max="11783" width="26.44140625" customWidth="1"/>
    <col min="11784" max="11792" width="8.6640625" customWidth="1"/>
    <col min="11793" max="11793" width="12.109375" customWidth="1"/>
    <col min="11794" max="11795" width="10.5546875" customWidth="1"/>
    <col min="11796" max="11796" width="13.33203125" customWidth="1"/>
    <col min="11797" max="11797" width="0" hidden="1" customWidth="1"/>
    <col min="11798" max="11798" width="15.109375" customWidth="1"/>
    <col min="11799" max="11800" width="17.6640625" customWidth="1"/>
    <col min="11804" max="11805" width="4.88671875" customWidth="1"/>
    <col min="11806" max="11817" width="0.88671875" customWidth="1"/>
    <col min="12032" max="12032" width="9.88671875" customWidth="1"/>
    <col min="12033" max="12033" width="8" customWidth="1"/>
    <col min="12034" max="12034" width="8.109375" customWidth="1"/>
    <col min="12035" max="12035" width="15.44140625" customWidth="1"/>
    <col min="12036" max="12036" width="29.33203125" customWidth="1"/>
    <col min="12037" max="12037" width="18" customWidth="1"/>
    <col min="12038" max="12038" width="13.33203125" customWidth="1"/>
    <col min="12039" max="12039" width="26.44140625" customWidth="1"/>
    <col min="12040" max="12048" width="8.6640625" customWidth="1"/>
    <col min="12049" max="12049" width="12.109375" customWidth="1"/>
    <col min="12050" max="12051" width="10.5546875" customWidth="1"/>
    <col min="12052" max="12052" width="13.33203125" customWidth="1"/>
    <col min="12053" max="12053" width="0" hidden="1" customWidth="1"/>
    <col min="12054" max="12054" width="15.109375" customWidth="1"/>
    <col min="12055" max="12056" width="17.6640625" customWidth="1"/>
    <col min="12060" max="12061" width="4.88671875" customWidth="1"/>
    <col min="12062" max="12073" width="0.88671875" customWidth="1"/>
    <col min="12288" max="12288" width="9.88671875" customWidth="1"/>
    <col min="12289" max="12289" width="8" customWidth="1"/>
    <col min="12290" max="12290" width="8.109375" customWidth="1"/>
    <col min="12291" max="12291" width="15.44140625" customWidth="1"/>
    <col min="12292" max="12292" width="29.33203125" customWidth="1"/>
    <col min="12293" max="12293" width="18" customWidth="1"/>
    <col min="12294" max="12294" width="13.33203125" customWidth="1"/>
    <col min="12295" max="12295" width="26.44140625" customWidth="1"/>
    <col min="12296" max="12304" width="8.6640625" customWidth="1"/>
    <col min="12305" max="12305" width="12.109375" customWidth="1"/>
    <col min="12306" max="12307" width="10.5546875" customWidth="1"/>
    <col min="12308" max="12308" width="13.33203125" customWidth="1"/>
    <col min="12309" max="12309" width="0" hidden="1" customWidth="1"/>
    <col min="12310" max="12310" width="15.109375" customWidth="1"/>
    <col min="12311" max="12312" width="17.6640625" customWidth="1"/>
    <col min="12316" max="12317" width="4.88671875" customWidth="1"/>
    <col min="12318" max="12329" width="0.88671875" customWidth="1"/>
    <col min="12544" max="12544" width="9.88671875" customWidth="1"/>
    <col min="12545" max="12545" width="8" customWidth="1"/>
    <col min="12546" max="12546" width="8.109375" customWidth="1"/>
    <col min="12547" max="12547" width="15.44140625" customWidth="1"/>
    <col min="12548" max="12548" width="29.33203125" customWidth="1"/>
    <col min="12549" max="12549" width="18" customWidth="1"/>
    <col min="12550" max="12550" width="13.33203125" customWidth="1"/>
    <col min="12551" max="12551" width="26.44140625" customWidth="1"/>
    <col min="12552" max="12560" width="8.6640625" customWidth="1"/>
    <col min="12561" max="12561" width="12.109375" customWidth="1"/>
    <col min="12562" max="12563" width="10.5546875" customWidth="1"/>
    <col min="12564" max="12564" width="13.33203125" customWidth="1"/>
    <col min="12565" max="12565" width="0" hidden="1" customWidth="1"/>
    <col min="12566" max="12566" width="15.109375" customWidth="1"/>
    <col min="12567" max="12568" width="17.6640625" customWidth="1"/>
    <col min="12572" max="12573" width="4.88671875" customWidth="1"/>
    <col min="12574" max="12585" width="0.88671875" customWidth="1"/>
    <col min="12800" max="12800" width="9.88671875" customWidth="1"/>
    <col min="12801" max="12801" width="8" customWidth="1"/>
    <col min="12802" max="12802" width="8.109375" customWidth="1"/>
    <col min="12803" max="12803" width="15.44140625" customWidth="1"/>
    <col min="12804" max="12804" width="29.33203125" customWidth="1"/>
    <col min="12805" max="12805" width="18" customWidth="1"/>
    <col min="12806" max="12806" width="13.33203125" customWidth="1"/>
    <col min="12807" max="12807" width="26.44140625" customWidth="1"/>
    <col min="12808" max="12816" width="8.6640625" customWidth="1"/>
    <col min="12817" max="12817" width="12.109375" customWidth="1"/>
    <col min="12818" max="12819" width="10.5546875" customWidth="1"/>
    <col min="12820" max="12820" width="13.33203125" customWidth="1"/>
    <col min="12821" max="12821" width="0" hidden="1" customWidth="1"/>
    <col min="12822" max="12822" width="15.109375" customWidth="1"/>
    <col min="12823" max="12824" width="17.6640625" customWidth="1"/>
    <col min="12828" max="12829" width="4.88671875" customWidth="1"/>
    <col min="12830" max="12841" width="0.88671875" customWidth="1"/>
    <col min="13056" max="13056" width="9.88671875" customWidth="1"/>
    <col min="13057" max="13057" width="8" customWidth="1"/>
    <col min="13058" max="13058" width="8.109375" customWidth="1"/>
    <col min="13059" max="13059" width="15.44140625" customWidth="1"/>
    <col min="13060" max="13060" width="29.33203125" customWidth="1"/>
    <col min="13061" max="13061" width="18" customWidth="1"/>
    <col min="13062" max="13062" width="13.33203125" customWidth="1"/>
    <col min="13063" max="13063" width="26.44140625" customWidth="1"/>
    <col min="13064" max="13072" width="8.6640625" customWidth="1"/>
    <col min="13073" max="13073" width="12.109375" customWidth="1"/>
    <col min="13074" max="13075" width="10.5546875" customWidth="1"/>
    <col min="13076" max="13076" width="13.33203125" customWidth="1"/>
    <col min="13077" max="13077" width="0" hidden="1" customWidth="1"/>
    <col min="13078" max="13078" width="15.109375" customWidth="1"/>
    <col min="13079" max="13080" width="17.6640625" customWidth="1"/>
    <col min="13084" max="13085" width="4.88671875" customWidth="1"/>
    <col min="13086" max="13097" width="0.88671875" customWidth="1"/>
    <col min="13312" max="13312" width="9.88671875" customWidth="1"/>
    <col min="13313" max="13313" width="8" customWidth="1"/>
    <col min="13314" max="13314" width="8.109375" customWidth="1"/>
    <col min="13315" max="13315" width="15.44140625" customWidth="1"/>
    <col min="13316" max="13316" width="29.33203125" customWidth="1"/>
    <col min="13317" max="13317" width="18" customWidth="1"/>
    <col min="13318" max="13318" width="13.33203125" customWidth="1"/>
    <col min="13319" max="13319" width="26.44140625" customWidth="1"/>
    <col min="13320" max="13328" width="8.6640625" customWidth="1"/>
    <col min="13329" max="13329" width="12.109375" customWidth="1"/>
    <col min="13330" max="13331" width="10.5546875" customWidth="1"/>
    <col min="13332" max="13332" width="13.33203125" customWidth="1"/>
    <col min="13333" max="13333" width="0" hidden="1" customWidth="1"/>
    <col min="13334" max="13334" width="15.109375" customWidth="1"/>
    <col min="13335" max="13336" width="17.6640625" customWidth="1"/>
    <col min="13340" max="13341" width="4.88671875" customWidth="1"/>
    <col min="13342" max="13353" width="0.88671875" customWidth="1"/>
    <col min="13568" max="13568" width="9.88671875" customWidth="1"/>
    <col min="13569" max="13569" width="8" customWidth="1"/>
    <col min="13570" max="13570" width="8.109375" customWidth="1"/>
    <col min="13571" max="13571" width="15.44140625" customWidth="1"/>
    <col min="13572" max="13572" width="29.33203125" customWidth="1"/>
    <col min="13573" max="13573" width="18" customWidth="1"/>
    <col min="13574" max="13574" width="13.33203125" customWidth="1"/>
    <col min="13575" max="13575" width="26.44140625" customWidth="1"/>
    <col min="13576" max="13584" width="8.6640625" customWidth="1"/>
    <col min="13585" max="13585" width="12.109375" customWidth="1"/>
    <col min="13586" max="13587" width="10.5546875" customWidth="1"/>
    <col min="13588" max="13588" width="13.33203125" customWidth="1"/>
    <col min="13589" max="13589" width="0" hidden="1" customWidth="1"/>
    <col min="13590" max="13590" width="15.109375" customWidth="1"/>
    <col min="13591" max="13592" width="17.6640625" customWidth="1"/>
    <col min="13596" max="13597" width="4.88671875" customWidth="1"/>
    <col min="13598" max="13609" width="0.88671875" customWidth="1"/>
    <col min="13824" max="13824" width="9.88671875" customWidth="1"/>
    <col min="13825" max="13825" width="8" customWidth="1"/>
    <col min="13826" max="13826" width="8.109375" customWidth="1"/>
    <col min="13827" max="13827" width="15.44140625" customWidth="1"/>
    <col min="13828" max="13828" width="29.33203125" customWidth="1"/>
    <col min="13829" max="13829" width="18" customWidth="1"/>
    <col min="13830" max="13830" width="13.33203125" customWidth="1"/>
    <col min="13831" max="13831" width="26.44140625" customWidth="1"/>
    <col min="13832" max="13840" width="8.6640625" customWidth="1"/>
    <col min="13841" max="13841" width="12.109375" customWidth="1"/>
    <col min="13842" max="13843" width="10.5546875" customWidth="1"/>
    <col min="13844" max="13844" width="13.33203125" customWidth="1"/>
    <col min="13845" max="13845" width="0" hidden="1" customWidth="1"/>
    <col min="13846" max="13846" width="15.109375" customWidth="1"/>
    <col min="13847" max="13848" width="17.6640625" customWidth="1"/>
    <col min="13852" max="13853" width="4.88671875" customWidth="1"/>
    <col min="13854" max="13865" width="0.88671875" customWidth="1"/>
    <col min="14080" max="14080" width="9.88671875" customWidth="1"/>
    <col min="14081" max="14081" width="8" customWidth="1"/>
    <col min="14082" max="14082" width="8.109375" customWidth="1"/>
    <col min="14083" max="14083" width="15.44140625" customWidth="1"/>
    <col min="14084" max="14084" width="29.33203125" customWidth="1"/>
    <col min="14085" max="14085" width="18" customWidth="1"/>
    <col min="14086" max="14086" width="13.33203125" customWidth="1"/>
    <col min="14087" max="14087" width="26.44140625" customWidth="1"/>
    <col min="14088" max="14096" width="8.6640625" customWidth="1"/>
    <col min="14097" max="14097" width="12.109375" customWidth="1"/>
    <col min="14098" max="14099" width="10.5546875" customWidth="1"/>
    <col min="14100" max="14100" width="13.33203125" customWidth="1"/>
    <col min="14101" max="14101" width="0" hidden="1" customWidth="1"/>
    <col min="14102" max="14102" width="15.109375" customWidth="1"/>
    <col min="14103" max="14104" width="17.6640625" customWidth="1"/>
    <col min="14108" max="14109" width="4.88671875" customWidth="1"/>
    <col min="14110" max="14121" width="0.88671875" customWidth="1"/>
    <col min="14336" max="14336" width="9.88671875" customWidth="1"/>
    <col min="14337" max="14337" width="8" customWidth="1"/>
    <col min="14338" max="14338" width="8.109375" customWidth="1"/>
    <col min="14339" max="14339" width="15.44140625" customWidth="1"/>
    <col min="14340" max="14340" width="29.33203125" customWidth="1"/>
    <col min="14341" max="14341" width="18" customWidth="1"/>
    <col min="14342" max="14342" width="13.33203125" customWidth="1"/>
    <col min="14343" max="14343" width="26.44140625" customWidth="1"/>
    <col min="14344" max="14352" width="8.6640625" customWidth="1"/>
    <col min="14353" max="14353" width="12.109375" customWidth="1"/>
    <col min="14354" max="14355" width="10.5546875" customWidth="1"/>
    <col min="14356" max="14356" width="13.33203125" customWidth="1"/>
    <col min="14357" max="14357" width="0" hidden="1" customWidth="1"/>
    <col min="14358" max="14358" width="15.109375" customWidth="1"/>
    <col min="14359" max="14360" width="17.6640625" customWidth="1"/>
    <col min="14364" max="14365" width="4.88671875" customWidth="1"/>
    <col min="14366" max="14377" width="0.88671875" customWidth="1"/>
    <col min="14592" max="14592" width="9.88671875" customWidth="1"/>
    <col min="14593" max="14593" width="8" customWidth="1"/>
    <col min="14594" max="14594" width="8.109375" customWidth="1"/>
    <col min="14595" max="14595" width="15.44140625" customWidth="1"/>
    <col min="14596" max="14596" width="29.33203125" customWidth="1"/>
    <col min="14597" max="14597" width="18" customWidth="1"/>
    <col min="14598" max="14598" width="13.33203125" customWidth="1"/>
    <col min="14599" max="14599" width="26.44140625" customWidth="1"/>
    <col min="14600" max="14608" width="8.6640625" customWidth="1"/>
    <col min="14609" max="14609" width="12.109375" customWidth="1"/>
    <col min="14610" max="14611" width="10.5546875" customWidth="1"/>
    <col min="14612" max="14612" width="13.33203125" customWidth="1"/>
    <col min="14613" max="14613" width="0" hidden="1" customWidth="1"/>
    <col min="14614" max="14614" width="15.109375" customWidth="1"/>
    <col min="14615" max="14616" width="17.6640625" customWidth="1"/>
    <col min="14620" max="14621" width="4.88671875" customWidth="1"/>
    <col min="14622" max="14633" width="0.88671875" customWidth="1"/>
    <col min="14848" max="14848" width="9.88671875" customWidth="1"/>
    <col min="14849" max="14849" width="8" customWidth="1"/>
    <col min="14850" max="14850" width="8.109375" customWidth="1"/>
    <col min="14851" max="14851" width="15.44140625" customWidth="1"/>
    <col min="14852" max="14852" width="29.33203125" customWidth="1"/>
    <col min="14853" max="14853" width="18" customWidth="1"/>
    <col min="14854" max="14854" width="13.33203125" customWidth="1"/>
    <col min="14855" max="14855" width="26.44140625" customWidth="1"/>
    <col min="14856" max="14864" width="8.6640625" customWidth="1"/>
    <col min="14865" max="14865" width="12.109375" customWidth="1"/>
    <col min="14866" max="14867" width="10.5546875" customWidth="1"/>
    <col min="14868" max="14868" width="13.33203125" customWidth="1"/>
    <col min="14869" max="14869" width="0" hidden="1" customWidth="1"/>
    <col min="14870" max="14870" width="15.109375" customWidth="1"/>
    <col min="14871" max="14872" width="17.6640625" customWidth="1"/>
    <col min="14876" max="14877" width="4.88671875" customWidth="1"/>
    <col min="14878" max="14889" width="0.88671875" customWidth="1"/>
    <col min="15104" max="15104" width="9.88671875" customWidth="1"/>
    <col min="15105" max="15105" width="8" customWidth="1"/>
    <col min="15106" max="15106" width="8.109375" customWidth="1"/>
    <col min="15107" max="15107" width="15.44140625" customWidth="1"/>
    <col min="15108" max="15108" width="29.33203125" customWidth="1"/>
    <col min="15109" max="15109" width="18" customWidth="1"/>
    <col min="15110" max="15110" width="13.33203125" customWidth="1"/>
    <col min="15111" max="15111" width="26.44140625" customWidth="1"/>
    <col min="15112" max="15120" width="8.6640625" customWidth="1"/>
    <col min="15121" max="15121" width="12.109375" customWidth="1"/>
    <col min="15122" max="15123" width="10.5546875" customWidth="1"/>
    <col min="15124" max="15124" width="13.33203125" customWidth="1"/>
    <col min="15125" max="15125" width="0" hidden="1" customWidth="1"/>
    <col min="15126" max="15126" width="15.109375" customWidth="1"/>
    <col min="15127" max="15128" width="17.6640625" customWidth="1"/>
    <col min="15132" max="15133" width="4.88671875" customWidth="1"/>
    <col min="15134" max="15145" width="0.88671875" customWidth="1"/>
    <col min="15360" max="15360" width="9.88671875" customWidth="1"/>
    <col min="15361" max="15361" width="8" customWidth="1"/>
    <col min="15362" max="15362" width="8.109375" customWidth="1"/>
    <col min="15363" max="15363" width="15.44140625" customWidth="1"/>
    <col min="15364" max="15364" width="29.33203125" customWidth="1"/>
    <col min="15365" max="15365" width="18" customWidth="1"/>
    <col min="15366" max="15366" width="13.33203125" customWidth="1"/>
    <col min="15367" max="15367" width="26.44140625" customWidth="1"/>
    <col min="15368" max="15376" width="8.6640625" customWidth="1"/>
    <col min="15377" max="15377" width="12.109375" customWidth="1"/>
    <col min="15378" max="15379" width="10.5546875" customWidth="1"/>
    <col min="15380" max="15380" width="13.33203125" customWidth="1"/>
    <col min="15381" max="15381" width="0" hidden="1" customWidth="1"/>
    <col min="15382" max="15382" width="15.109375" customWidth="1"/>
    <col min="15383" max="15384" width="17.6640625" customWidth="1"/>
    <col min="15388" max="15389" width="4.88671875" customWidth="1"/>
    <col min="15390" max="15401" width="0.88671875" customWidth="1"/>
    <col min="15616" max="15616" width="9.88671875" customWidth="1"/>
    <col min="15617" max="15617" width="8" customWidth="1"/>
    <col min="15618" max="15618" width="8.109375" customWidth="1"/>
    <col min="15619" max="15619" width="15.44140625" customWidth="1"/>
    <col min="15620" max="15620" width="29.33203125" customWidth="1"/>
    <col min="15621" max="15621" width="18" customWidth="1"/>
    <col min="15622" max="15622" width="13.33203125" customWidth="1"/>
    <col min="15623" max="15623" width="26.44140625" customWidth="1"/>
    <col min="15624" max="15632" width="8.6640625" customWidth="1"/>
    <col min="15633" max="15633" width="12.109375" customWidth="1"/>
    <col min="15634" max="15635" width="10.5546875" customWidth="1"/>
    <col min="15636" max="15636" width="13.33203125" customWidth="1"/>
    <col min="15637" max="15637" width="0" hidden="1" customWidth="1"/>
    <col min="15638" max="15638" width="15.109375" customWidth="1"/>
    <col min="15639" max="15640" width="17.6640625" customWidth="1"/>
    <col min="15644" max="15645" width="4.88671875" customWidth="1"/>
    <col min="15646" max="15657" width="0.88671875" customWidth="1"/>
    <col min="15872" max="15872" width="9.88671875" customWidth="1"/>
    <col min="15873" max="15873" width="8" customWidth="1"/>
    <col min="15874" max="15874" width="8.109375" customWidth="1"/>
    <col min="15875" max="15875" width="15.44140625" customWidth="1"/>
    <col min="15876" max="15876" width="29.33203125" customWidth="1"/>
    <col min="15877" max="15877" width="18" customWidth="1"/>
    <col min="15878" max="15878" width="13.33203125" customWidth="1"/>
    <col min="15879" max="15879" width="26.44140625" customWidth="1"/>
    <col min="15880" max="15888" width="8.6640625" customWidth="1"/>
    <col min="15889" max="15889" width="12.109375" customWidth="1"/>
    <col min="15890" max="15891" width="10.5546875" customWidth="1"/>
    <col min="15892" max="15892" width="13.33203125" customWidth="1"/>
    <col min="15893" max="15893" width="0" hidden="1" customWidth="1"/>
    <col min="15894" max="15894" width="15.109375" customWidth="1"/>
    <col min="15895" max="15896" width="17.6640625" customWidth="1"/>
    <col min="15900" max="15901" width="4.88671875" customWidth="1"/>
    <col min="15902" max="15913" width="0.88671875" customWidth="1"/>
    <col min="16128" max="16128" width="9.88671875" customWidth="1"/>
    <col min="16129" max="16129" width="8" customWidth="1"/>
    <col min="16130" max="16130" width="8.109375" customWidth="1"/>
    <col min="16131" max="16131" width="15.44140625" customWidth="1"/>
    <col min="16132" max="16132" width="29.33203125" customWidth="1"/>
    <col min="16133" max="16133" width="18" customWidth="1"/>
    <col min="16134" max="16134" width="13.33203125" customWidth="1"/>
    <col min="16135" max="16135" width="26.44140625" customWidth="1"/>
    <col min="16136" max="16144" width="8.6640625" customWidth="1"/>
    <col min="16145" max="16145" width="12.109375" customWidth="1"/>
    <col min="16146" max="16147" width="10.5546875" customWidth="1"/>
    <col min="16148" max="16148" width="13.33203125" customWidth="1"/>
    <col min="16149" max="16149" width="0" hidden="1" customWidth="1"/>
    <col min="16150" max="16150" width="15.109375" customWidth="1"/>
    <col min="16151" max="16152" width="17.6640625" customWidth="1"/>
    <col min="16156" max="16157" width="4.88671875" customWidth="1"/>
    <col min="16158" max="16169" width="0.88671875" customWidth="1"/>
  </cols>
  <sheetData>
    <row r="1" spans="1:27" ht="31.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31.2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ht="31.2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7" ht="8.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7" ht="8.4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7" ht="22.8" customHeight="1" x14ac:dyDescent="0.25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7" ht="25.8" x14ac:dyDescent="0.25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7" ht="4.8" customHeight="1" thickBot="1" x14ac:dyDescent="0.3">
      <c r="A8" s="133" t="s">
        <v>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</row>
    <row r="9" spans="1:27" ht="22.2" customHeight="1" thickTop="1" x14ac:dyDescent="0.25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</row>
    <row r="10" spans="1:27" ht="22.2" customHeight="1" x14ac:dyDescent="0.25">
      <c r="A10" s="7" t="s">
        <v>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8"/>
    </row>
    <row r="11" spans="1:27" ht="22.2" customHeight="1" x14ac:dyDescent="0.25">
      <c r="A11" s="7" t="s">
        <v>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8"/>
    </row>
    <row r="12" spans="1:27" ht="18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</row>
    <row r="13" spans="1:27" ht="17.399999999999999" customHeight="1" x14ac:dyDescent="0.25">
      <c r="A13" s="12" t="s">
        <v>9</v>
      </c>
      <c r="B13" s="13"/>
      <c r="C13" s="14"/>
      <c r="D13" s="15"/>
      <c r="E13" s="16"/>
      <c r="F13" s="17"/>
      <c r="G13" s="18" t="s">
        <v>10</v>
      </c>
      <c r="H13" s="19">
        <v>1.5270138888888889E-2</v>
      </c>
      <c r="I13" s="19"/>
      <c r="J13" s="19"/>
      <c r="K13" s="19"/>
      <c r="L13" s="19"/>
      <c r="M13" s="19"/>
      <c r="N13" s="17"/>
      <c r="O13" s="17"/>
      <c r="P13" s="17"/>
      <c r="Q13" s="17"/>
      <c r="R13" s="17"/>
      <c r="S13" s="17"/>
      <c r="T13" s="17"/>
      <c r="U13" s="17"/>
      <c r="V13" s="20"/>
      <c r="W13" s="21" t="s">
        <v>11</v>
      </c>
      <c r="AA13">
        <v>48</v>
      </c>
    </row>
    <row r="14" spans="1:27" ht="17.399999999999999" customHeight="1" x14ac:dyDescent="0.25">
      <c r="A14" s="22" t="s">
        <v>12</v>
      </c>
      <c r="B14" s="23"/>
      <c r="C14" s="23"/>
      <c r="D14" s="24"/>
      <c r="E14" s="25"/>
      <c r="F14" s="26"/>
      <c r="G14" s="27" t="s">
        <v>13</v>
      </c>
      <c r="H14" s="28">
        <f>AA13*0.333/(HOUR(H13)+MINUTE(H13)/60+SECOND(H13)/3600)</f>
        <v>43.625777103866575</v>
      </c>
      <c r="I14" s="28"/>
      <c r="J14" s="28"/>
      <c r="K14" s="28"/>
      <c r="L14" s="28"/>
      <c r="M14" s="29"/>
      <c r="N14" s="26"/>
      <c r="O14" s="26"/>
      <c r="P14" s="26"/>
      <c r="Q14" s="26"/>
      <c r="R14" s="26"/>
      <c r="S14" s="26"/>
      <c r="T14" s="26"/>
      <c r="U14" s="26"/>
      <c r="V14" s="30"/>
      <c r="W14" s="31" t="s">
        <v>14</v>
      </c>
    </row>
    <row r="15" spans="1:27" ht="14.4" x14ac:dyDescent="0.25">
      <c r="A15" s="32" t="s">
        <v>15</v>
      </c>
      <c r="B15" s="33"/>
      <c r="C15" s="33"/>
      <c r="D15" s="33"/>
      <c r="E15" s="33"/>
      <c r="F15" s="33"/>
      <c r="G15" s="34"/>
      <c r="H15" s="35" t="s">
        <v>16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6"/>
    </row>
    <row r="16" spans="1:27" ht="17.399999999999999" customHeight="1" x14ac:dyDescent="0.25">
      <c r="A16" s="37" t="s">
        <v>17</v>
      </c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7.399999999999999" customHeight="1" x14ac:dyDescent="0.25">
      <c r="A17" s="37" t="s">
        <v>20</v>
      </c>
      <c r="B17" s="38"/>
      <c r="C17" s="38"/>
      <c r="D17" s="45"/>
      <c r="E17" s="46"/>
      <c r="F17" s="45"/>
      <c r="G17" s="41" t="s">
        <v>21</v>
      </c>
      <c r="H17" s="47" t="s">
        <v>22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9"/>
    </row>
    <row r="18" spans="1:23" ht="17.399999999999999" customHeight="1" x14ac:dyDescent="0.25">
      <c r="A18" s="37" t="s">
        <v>23</v>
      </c>
      <c r="B18" s="38"/>
      <c r="C18" s="38"/>
      <c r="D18" s="50"/>
      <c r="E18" s="40"/>
      <c r="F18" s="39"/>
      <c r="G18" s="41" t="s">
        <v>24</v>
      </c>
      <c r="H18" s="47" t="s">
        <v>25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9"/>
    </row>
    <row r="19" spans="1:23" ht="17.399999999999999" customHeight="1" x14ac:dyDescent="0.25">
      <c r="A19" s="37" t="s">
        <v>26</v>
      </c>
      <c r="B19" s="38"/>
      <c r="C19" s="38"/>
      <c r="D19" s="50"/>
      <c r="E19" s="46"/>
      <c r="F19" s="45"/>
      <c r="G19" s="41" t="s">
        <v>27</v>
      </c>
      <c r="H19" s="47" t="s">
        <v>28</v>
      </c>
      <c r="I19" s="48"/>
      <c r="J19" s="48"/>
      <c r="K19" s="48"/>
      <c r="L19" s="48"/>
      <c r="M19" s="48"/>
      <c r="N19" s="48"/>
      <c r="O19" s="48"/>
      <c r="P19" s="48"/>
      <c r="Q19" s="51"/>
      <c r="R19" s="51"/>
      <c r="S19" s="51"/>
      <c r="T19" s="52"/>
      <c r="U19" s="51"/>
      <c r="V19" s="51"/>
      <c r="W19" s="53" t="s">
        <v>29</v>
      </c>
    </row>
    <row r="20" spans="1:23" ht="14.4" thickBot="1" x14ac:dyDescent="0.3">
      <c r="A20" s="54"/>
      <c r="B20" s="55"/>
      <c r="C20" s="55"/>
      <c r="D20" s="54"/>
      <c r="E20" s="56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3" ht="20.399999999999999" customHeight="1" x14ac:dyDescent="0.25">
      <c r="A21" s="137" t="s">
        <v>30</v>
      </c>
      <c r="B21" s="134" t="s">
        <v>31</v>
      </c>
      <c r="C21" s="134" t="s">
        <v>32</v>
      </c>
      <c r="D21" s="134" t="s">
        <v>33</v>
      </c>
      <c r="E21" s="57" t="s">
        <v>34</v>
      </c>
      <c r="F21" s="134" t="s">
        <v>35</v>
      </c>
      <c r="G21" s="134" t="s">
        <v>36</v>
      </c>
      <c r="H21" s="145" t="s">
        <v>37</v>
      </c>
      <c r="I21" s="146"/>
      <c r="J21" s="146"/>
      <c r="K21" s="146"/>
      <c r="L21" s="146"/>
      <c r="M21" s="146"/>
      <c r="N21" s="146"/>
      <c r="O21" s="146"/>
      <c r="P21" s="147"/>
      <c r="Q21" s="143" t="s">
        <v>38</v>
      </c>
      <c r="R21" s="141" t="s">
        <v>39</v>
      </c>
      <c r="S21" s="142"/>
      <c r="T21" s="134" t="s">
        <v>40</v>
      </c>
      <c r="U21" s="134" t="s">
        <v>41</v>
      </c>
      <c r="V21" s="139" t="s">
        <v>42</v>
      </c>
      <c r="W21" s="148" t="s">
        <v>43</v>
      </c>
    </row>
    <row r="22" spans="1:23" ht="20.399999999999999" customHeight="1" thickBot="1" x14ac:dyDescent="0.3">
      <c r="A22" s="138"/>
      <c r="B22" s="135"/>
      <c r="C22" s="135"/>
      <c r="D22" s="135"/>
      <c r="E22" s="136"/>
      <c r="F22" s="135"/>
      <c r="G22" s="135"/>
      <c r="H22" s="58">
        <v>1</v>
      </c>
      <c r="I22" s="58">
        <v>2</v>
      </c>
      <c r="J22" s="58">
        <v>3</v>
      </c>
      <c r="K22" s="58">
        <v>4</v>
      </c>
      <c r="L22" s="58">
        <v>5</v>
      </c>
      <c r="M22" s="58">
        <v>6</v>
      </c>
      <c r="N22" s="58">
        <v>7</v>
      </c>
      <c r="O22" s="58">
        <v>8</v>
      </c>
      <c r="P22" s="58">
        <v>9</v>
      </c>
      <c r="Q22" s="144"/>
      <c r="R22" s="59" t="s">
        <v>44</v>
      </c>
      <c r="S22" s="59" t="s">
        <v>45</v>
      </c>
      <c r="T22" s="135"/>
      <c r="U22" s="135"/>
      <c r="V22" s="140"/>
      <c r="W22" s="149"/>
    </row>
    <row r="23" spans="1:23" ht="33.6" customHeight="1" x14ac:dyDescent="0.25">
      <c r="A23" s="60">
        <v>1</v>
      </c>
      <c r="B23" s="150">
        <v>12</v>
      </c>
      <c r="C23" s="61">
        <v>10138534471</v>
      </c>
      <c r="D23" s="62" t="s">
        <v>46</v>
      </c>
      <c r="E23" s="63">
        <v>39208</v>
      </c>
      <c r="F23" s="64"/>
      <c r="G23" s="65" t="s">
        <v>47</v>
      </c>
      <c r="H23" s="67">
        <v>5</v>
      </c>
      <c r="I23" s="67">
        <v>5</v>
      </c>
      <c r="J23" s="67">
        <v>5</v>
      </c>
      <c r="K23" s="67">
        <v>5</v>
      </c>
      <c r="L23" s="67">
        <v>3</v>
      </c>
      <c r="M23" s="67">
        <v>2</v>
      </c>
      <c r="N23" s="67">
        <v>5</v>
      </c>
      <c r="O23" s="67">
        <v>2</v>
      </c>
      <c r="P23" s="67">
        <v>10</v>
      </c>
      <c r="Q23" s="130">
        <v>1</v>
      </c>
      <c r="R23" s="130"/>
      <c r="S23" s="67"/>
      <c r="T23" s="67">
        <f>(SUM(H23:P24)+R23:R24-S23:S24)</f>
        <v>42</v>
      </c>
      <c r="U23" s="67"/>
      <c r="V23" s="66"/>
      <c r="W23" s="68"/>
    </row>
    <row r="24" spans="1:23" ht="33.6" customHeight="1" thickBot="1" x14ac:dyDescent="0.3">
      <c r="A24" s="69">
        <f>A23</f>
        <v>1</v>
      </c>
      <c r="B24" s="151">
        <f>B23</f>
        <v>12</v>
      </c>
      <c r="C24" s="70">
        <v>10139600158</v>
      </c>
      <c r="D24" s="71" t="s">
        <v>48</v>
      </c>
      <c r="E24" s="72">
        <v>39445</v>
      </c>
      <c r="F24" s="73"/>
      <c r="G24" s="74" t="s">
        <v>47</v>
      </c>
      <c r="H24" s="76"/>
      <c r="I24" s="76"/>
      <c r="J24" s="76"/>
      <c r="K24" s="76"/>
      <c r="L24" s="76"/>
      <c r="M24" s="76"/>
      <c r="N24" s="76"/>
      <c r="O24" s="76"/>
      <c r="P24" s="76"/>
      <c r="Q24" s="131"/>
      <c r="R24" s="131"/>
      <c r="S24" s="76"/>
      <c r="T24" s="76"/>
      <c r="U24" s="76"/>
      <c r="V24" s="75"/>
      <c r="W24" s="77"/>
    </row>
    <row r="25" spans="1:23" ht="33.6" customHeight="1" x14ac:dyDescent="0.25">
      <c r="A25" s="60">
        <v>2</v>
      </c>
      <c r="B25" s="150">
        <v>14</v>
      </c>
      <c r="C25" s="61">
        <v>10120340810</v>
      </c>
      <c r="D25" s="78" t="s">
        <v>49</v>
      </c>
      <c r="E25" s="63">
        <v>39136</v>
      </c>
      <c r="F25" s="64" t="s">
        <v>50</v>
      </c>
      <c r="G25" s="79" t="s">
        <v>51</v>
      </c>
      <c r="H25" s="67">
        <v>2</v>
      </c>
      <c r="I25" s="67">
        <v>2</v>
      </c>
      <c r="J25" s="67">
        <v>1</v>
      </c>
      <c r="K25" s="67">
        <v>3</v>
      </c>
      <c r="L25" s="67">
        <v>5</v>
      </c>
      <c r="M25" s="67">
        <v>5</v>
      </c>
      <c r="N25" s="67">
        <v>3</v>
      </c>
      <c r="O25" s="67">
        <v>5</v>
      </c>
      <c r="P25" s="67">
        <v>4</v>
      </c>
      <c r="Q25" s="130">
        <v>3</v>
      </c>
      <c r="R25" s="130"/>
      <c r="S25" s="67"/>
      <c r="T25" s="67">
        <f>(SUM(H25:P26)+R25:R26-S25:S26)</f>
        <v>30</v>
      </c>
      <c r="U25" s="67"/>
      <c r="V25" s="66"/>
      <c r="W25" s="68"/>
    </row>
    <row r="26" spans="1:23" ht="33.6" customHeight="1" thickBot="1" x14ac:dyDescent="0.3">
      <c r="A26" s="69">
        <f>A25</f>
        <v>2</v>
      </c>
      <c r="B26" s="151">
        <f>B25</f>
        <v>14</v>
      </c>
      <c r="C26" s="70">
        <v>10115640855</v>
      </c>
      <c r="D26" s="80" t="s">
        <v>52</v>
      </c>
      <c r="E26" s="72">
        <v>39374</v>
      </c>
      <c r="F26" s="73" t="s">
        <v>50</v>
      </c>
      <c r="G26" s="81" t="s">
        <v>51</v>
      </c>
      <c r="H26" s="76"/>
      <c r="I26" s="76"/>
      <c r="J26" s="76"/>
      <c r="K26" s="76"/>
      <c r="L26" s="76"/>
      <c r="M26" s="76"/>
      <c r="N26" s="76"/>
      <c r="O26" s="76"/>
      <c r="P26" s="76"/>
      <c r="Q26" s="131"/>
      <c r="R26" s="131"/>
      <c r="S26" s="76"/>
      <c r="T26" s="76"/>
      <c r="U26" s="76"/>
      <c r="V26" s="75"/>
      <c r="W26" s="77"/>
    </row>
    <row r="27" spans="1:23" ht="33.6" customHeight="1" x14ac:dyDescent="0.25">
      <c r="A27" s="60">
        <v>3</v>
      </c>
      <c r="B27" s="150">
        <v>11</v>
      </c>
      <c r="C27" s="61">
        <v>10137555478</v>
      </c>
      <c r="D27" s="62" t="s">
        <v>53</v>
      </c>
      <c r="E27" s="63">
        <v>38944</v>
      </c>
      <c r="F27" s="64"/>
      <c r="G27" s="65" t="s">
        <v>47</v>
      </c>
      <c r="H27" s="67">
        <v>1</v>
      </c>
      <c r="I27" s="67">
        <v>1</v>
      </c>
      <c r="J27" s="67"/>
      <c r="K27" s="67">
        <v>1</v>
      </c>
      <c r="L27" s="67">
        <v>2</v>
      </c>
      <c r="M27" s="67">
        <v>3</v>
      </c>
      <c r="N27" s="67">
        <v>2</v>
      </c>
      <c r="O27" s="67">
        <v>3</v>
      </c>
      <c r="P27" s="67">
        <v>6</v>
      </c>
      <c r="Q27" s="130">
        <v>2</v>
      </c>
      <c r="R27" s="130"/>
      <c r="S27" s="67"/>
      <c r="T27" s="67">
        <f>(SUM(H27:P28)+R27:R28-S27:S28)</f>
        <v>19</v>
      </c>
      <c r="U27" s="67"/>
      <c r="V27" s="66"/>
      <c r="W27" s="68"/>
    </row>
    <row r="28" spans="1:23" ht="33.6" customHeight="1" thickBot="1" x14ac:dyDescent="0.3">
      <c r="A28" s="69">
        <f>A27</f>
        <v>3</v>
      </c>
      <c r="B28" s="151">
        <f>B27</f>
        <v>11</v>
      </c>
      <c r="C28" s="82">
        <v>10153186929</v>
      </c>
      <c r="D28" s="71" t="s">
        <v>54</v>
      </c>
      <c r="E28" s="72">
        <v>39442</v>
      </c>
      <c r="F28" s="73"/>
      <c r="G28" s="74" t="s">
        <v>47</v>
      </c>
      <c r="H28" s="76"/>
      <c r="I28" s="76"/>
      <c r="J28" s="76"/>
      <c r="K28" s="76"/>
      <c r="L28" s="76"/>
      <c r="M28" s="76"/>
      <c r="N28" s="76"/>
      <c r="O28" s="76"/>
      <c r="P28" s="76"/>
      <c r="Q28" s="131"/>
      <c r="R28" s="131"/>
      <c r="S28" s="76"/>
      <c r="T28" s="76"/>
      <c r="U28" s="76"/>
      <c r="V28" s="75"/>
      <c r="W28" s="77"/>
    </row>
    <row r="29" spans="1:23" ht="33.6" customHeight="1" x14ac:dyDescent="0.25">
      <c r="A29" s="60">
        <v>4</v>
      </c>
      <c r="B29" s="150">
        <v>9</v>
      </c>
      <c r="C29" s="64">
        <v>10120565122</v>
      </c>
      <c r="D29" s="83" t="s">
        <v>55</v>
      </c>
      <c r="E29" s="65">
        <v>38778</v>
      </c>
      <c r="F29" s="65" t="s">
        <v>50</v>
      </c>
      <c r="G29" s="84" t="s">
        <v>56</v>
      </c>
      <c r="H29" s="67">
        <v>3</v>
      </c>
      <c r="I29" s="67">
        <v>3</v>
      </c>
      <c r="J29" s="67">
        <v>3</v>
      </c>
      <c r="K29" s="67"/>
      <c r="L29" s="67"/>
      <c r="M29" s="67"/>
      <c r="N29" s="67"/>
      <c r="O29" s="67"/>
      <c r="P29" s="67">
        <v>2</v>
      </c>
      <c r="Q29" s="130">
        <v>4</v>
      </c>
      <c r="R29" s="130"/>
      <c r="S29" s="67">
        <v>20</v>
      </c>
      <c r="T29" s="67">
        <f>(SUM(H29:P30)+R29-S29)</f>
        <v>-9</v>
      </c>
      <c r="U29" s="67"/>
      <c r="V29" s="66"/>
      <c r="W29" s="68"/>
    </row>
    <row r="30" spans="1:23" ht="33.6" customHeight="1" thickBot="1" x14ac:dyDescent="0.3">
      <c r="A30" s="69">
        <f>A29</f>
        <v>4</v>
      </c>
      <c r="B30" s="151">
        <f>B29</f>
        <v>9</v>
      </c>
      <c r="C30" s="73">
        <v>10096561157</v>
      </c>
      <c r="D30" s="85" t="s">
        <v>57</v>
      </c>
      <c r="E30" s="74">
        <v>38946</v>
      </c>
      <c r="F30" s="74" t="s">
        <v>50</v>
      </c>
      <c r="G30" s="73" t="s">
        <v>56</v>
      </c>
      <c r="H30" s="76"/>
      <c r="I30" s="76"/>
      <c r="J30" s="76"/>
      <c r="K30" s="76"/>
      <c r="L30" s="76"/>
      <c r="M30" s="76"/>
      <c r="N30" s="76"/>
      <c r="O30" s="76"/>
      <c r="P30" s="76"/>
      <c r="Q30" s="131"/>
      <c r="R30" s="131"/>
      <c r="S30" s="76"/>
      <c r="T30" s="76"/>
      <c r="U30" s="76"/>
      <c r="V30" s="75"/>
      <c r="W30" s="77"/>
    </row>
    <row r="31" spans="1:23" ht="33.6" customHeight="1" x14ac:dyDescent="0.25">
      <c r="A31" s="60">
        <v>5</v>
      </c>
      <c r="B31" s="150">
        <v>15</v>
      </c>
      <c r="C31" s="61">
        <v>10104579724</v>
      </c>
      <c r="D31" s="78" t="s">
        <v>58</v>
      </c>
      <c r="E31" s="63">
        <v>38972</v>
      </c>
      <c r="F31" s="65" t="s">
        <v>50</v>
      </c>
      <c r="G31" s="79" t="s">
        <v>51</v>
      </c>
      <c r="H31" s="67"/>
      <c r="I31" s="67"/>
      <c r="J31" s="67">
        <v>2</v>
      </c>
      <c r="K31" s="67">
        <v>2</v>
      </c>
      <c r="L31" s="67">
        <v>1</v>
      </c>
      <c r="M31" s="67">
        <v>1</v>
      </c>
      <c r="N31" s="67">
        <v>1</v>
      </c>
      <c r="O31" s="67"/>
      <c r="P31" s="67"/>
      <c r="Q31" s="130">
        <v>6</v>
      </c>
      <c r="R31" s="130"/>
      <c r="S31" s="67">
        <v>20</v>
      </c>
      <c r="T31" s="67">
        <f>(SUM(H31:P32)+R31:R32-S31:S32)</f>
        <v>-13</v>
      </c>
      <c r="U31" s="67"/>
      <c r="V31" s="66"/>
      <c r="W31" s="68"/>
    </row>
    <row r="32" spans="1:23" ht="33.6" customHeight="1" thickBot="1" x14ac:dyDescent="0.3">
      <c r="A32" s="69">
        <f>A31</f>
        <v>5</v>
      </c>
      <c r="B32" s="151">
        <f>B31</f>
        <v>15</v>
      </c>
      <c r="C32" s="70">
        <v>10127392609</v>
      </c>
      <c r="D32" s="80" t="s">
        <v>59</v>
      </c>
      <c r="E32" s="72">
        <v>39593</v>
      </c>
      <c r="F32" s="73" t="s">
        <v>50</v>
      </c>
      <c r="G32" s="81" t="s">
        <v>51</v>
      </c>
      <c r="H32" s="76"/>
      <c r="I32" s="76"/>
      <c r="J32" s="76"/>
      <c r="K32" s="76"/>
      <c r="L32" s="76"/>
      <c r="M32" s="76"/>
      <c r="N32" s="76"/>
      <c r="O32" s="76"/>
      <c r="P32" s="76"/>
      <c r="Q32" s="131"/>
      <c r="R32" s="131"/>
      <c r="S32" s="76"/>
      <c r="T32" s="76"/>
      <c r="U32" s="76"/>
      <c r="V32" s="75"/>
      <c r="W32" s="77"/>
    </row>
    <row r="33" spans="1:23" ht="33.6" customHeight="1" x14ac:dyDescent="0.25">
      <c r="A33" s="60">
        <v>6</v>
      </c>
      <c r="B33" s="150">
        <v>10</v>
      </c>
      <c r="C33" s="84">
        <v>10104581643</v>
      </c>
      <c r="D33" s="78" t="s">
        <v>60</v>
      </c>
      <c r="E33" s="65">
        <v>39251</v>
      </c>
      <c r="F33" s="64" t="s">
        <v>50</v>
      </c>
      <c r="G33" s="65" t="s">
        <v>61</v>
      </c>
      <c r="H33" s="67"/>
      <c r="I33" s="67"/>
      <c r="J33" s="67"/>
      <c r="K33" s="67"/>
      <c r="L33" s="67"/>
      <c r="M33" s="67"/>
      <c r="N33" s="67"/>
      <c r="O33" s="67">
        <v>1</v>
      </c>
      <c r="P33" s="67"/>
      <c r="Q33" s="130">
        <v>7</v>
      </c>
      <c r="R33" s="130"/>
      <c r="S33" s="67">
        <v>60</v>
      </c>
      <c r="T33" s="67">
        <f>(SUM(H33:P34)+R33:R34-S33:S34)</f>
        <v>-59</v>
      </c>
      <c r="U33" s="67"/>
      <c r="V33" s="66"/>
      <c r="W33" s="68"/>
    </row>
    <row r="34" spans="1:23" ht="33.6" customHeight="1" thickBot="1" x14ac:dyDescent="0.3">
      <c r="A34" s="69">
        <f>A33</f>
        <v>6</v>
      </c>
      <c r="B34" s="151">
        <f>B33</f>
        <v>10</v>
      </c>
      <c r="C34" s="82">
        <v>10090420754</v>
      </c>
      <c r="D34" s="80" t="s">
        <v>62</v>
      </c>
      <c r="E34" s="74">
        <v>38805</v>
      </c>
      <c r="F34" s="73" t="s">
        <v>50</v>
      </c>
      <c r="G34" s="74" t="s">
        <v>61</v>
      </c>
      <c r="H34" s="76"/>
      <c r="I34" s="76"/>
      <c r="J34" s="76"/>
      <c r="K34" s="76"/>
      <c r="L34" s="76"/>
      <c r="M34" s="76"/>
      <c r="N34" s="76"/>
      <c r="O34" s="76"/>
      <c r="P34" s="76"/>
      <c r="Q34" s="131"/>
      <c r="R34" s="131"/>
      <c r="S34" s="76"/>
      <c r="T34" s="76"/>
      <c r="U34" s="76"/>
      <c r="V34" s="75"/>
      <c r="W34" s="77"/>
    </row>
    <row r="35" spans="1:23" ht="33.6" customHeight="1" x14ac:dyDescent="0.25">
      <c r="A35" s="60">
        <v>7</v>
      </c>
      <c r="B35" s="150">
        <v>16</v>
      </c>
      <c r="C35" s="86">
        <v>10116168291</v>
      </c>
      <c r="D35" s="87" t="s">
        <v>63</v>
      </c>
      <c r="E35" s="88">
        <v>38788</v>
      </c>
      <c r="F35" s="64" t="s">
        <v>50</v>
      </c>
      <c r="G35" s="79" t="s">
        <v>51</v>
      </c>
      <c r="H35" s="67"/>
      <c r="I35" s="67"/>
      <c r="J35" s="67"/>
      <c r="K35" s="67"/>
      <c r="L35" s="67"/>
      <c r="M35" s="67"/>
      <c r="N35" s="67"/>
      <c r="O35" s="67"/>
      <c r="P35" s="67"/>
      <c r="Q35" s="130">
        <v>5</v>
      </c>
      <c r="R35" s="130"/>
      <c r="S35" s="67">
        <v>60</v>
      </c>
      <c r="T35" s="67">
        <f>(SUM(H35:P36)+R35:R36-S35:S36)</f>
        <v>-60</v>
      </c>
      <c r="U35" s="67"/>
      <c r="V35" s="66"/>
      <c r="W35" s="68"/>
    </row>
    <row r="36" spans="1:23" ht="33.6" customHeight="1" thickBot="1" x14ac:dyDescent="0.3">
      <c r="A36" s="69">
        <f>A35</f>
        <v>7</v>
      </c>
      <c r="B36" s="151">
        <f>B35</f>
        <v>16</v>
      </c>
      <c r="C36" s="70">
        <v>10104417854</v>
      </c>
      <c r="D36" s="80" t="s">
        <v>64</v>
      </c>
      <c r="E36" s="72">
        <v>39231</v>
      </c>
      <c r="F36" s="74" t="s">
        <v>50</v>
      </c>
      <c r="G36" s="81" t="s">
        <v>51</v>
      </c>
      <c r="H36" s="76"/>
      <c r="I36" s="76"/>
      <c r="J36" s="76"/>
      <c r="K36" s="76"/>
      <c r="L36" s="76"/>
      <c r="M36" s="76"/>
      <c r="N36" s="76"/>
      <c r="O36" s="76"/>
      <c r="P36" s="76"/>
      <c r="Q36" s="131"/>
      <c r="R36" s="131"/>
      <c r="S36" s="76"/>
      <c r="T36" s="76"/>
      <c r="U36" s="76"/>
      <c r="V36" s="75"/>
      <c r="W36" s="77"/>
    </row>
    <row r="37" spans="1:23" ht="14.4" thickBot="1" x14ac:dyDescent="0.3">
      <c r="A37" s="89"/>
      <c r="B37" s="55"/>
      <c r="C37" s="55"/>
      <c r="D37" s="54"/>
      <c r="E37" s="56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</row>
    <row r="38" spans="1:23" ht="15" thickTop="1" x14ac:dyDescent="0.25">
      <c r="A38" s="90" t="s">
        <v>65</v>
      </c>
      <c r="B38" s="91"/>
      <c r="C38" s="91"/>
      <c r="D38" s="91"/>
      <c r="E38" s="92"/>
      <c r="F38" s="92"/>
      <c r="G38" s="91" t="s">
        <v>66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3"/>
    </row>
    <row r="39" spans="1:23" ht="17.399999999999999" customHeight="1" x14ac:dyDescent="0.25">
      <c r="A39" s="94" t="s">
        <v>67</v>
      </c>
      <c r="B39" s="38"/>
      <c r="C39" s="95"/>
      <c r="D39" s="96"/>
      <c r="E39" s="97"/>
      <c r="F39" s="96"/>
      <c r="G39" s="98" t="s">
        <v>68</v>
      </c>
      <c r="H39" s="99">
        <v>3</v>
      </c>
      <c r="I39" s="100" t="s">
        <v>69</v>
      </c>
      <c r="J39" s="101"/>
      <c r="K39" s="101">
        <f>COUNTIF(F23:F36,"ЗМС")</f>
        <v>0</v>
      </c>
      <c r="L39" s="102"/>
      <c r="M39" s="103"/>
      <c r="N39" s="103"/>
      <c r="O39" s="103"/>
      <c r="P39" s="103"/>
      <c r="Q39" s="102"/>
      <c r="R39" s="98"/>
      <c r="S39" s="98"/>
      <c r="T39" s="102"/>
      <c r="U39" s="103"/>
      <c r="V39" s="100"/>
      <c r="W39" s="104"/>
    </row>
    <row r="40" spans="1:23" ht="17.399999999999999" customHeight="1" x14ac:dyDescent="0.25">
      <c r="A40" s="94" t="s">
        <v>70</v>
      </c>
      <c r="B40" s="38"/>
      <c r="C40" s="105"/>
      <c r="D40" s="96"/>
      <c r="E40" s="97"/>
      <c r="F40" s="96"/>
      <c r="G40" s="98" t="s">
        <v>71</v>
      </c>
      <c r="H40" s="99">
        <f>H41+H45</f>
        <v>14</v>
      </c>
      <c r="I40" s="100" t="s">
        <v>72</v>
      </c>
      <c r="J40" s="101"/>
      <c r="K40" s="101">
        <f>COUNTIF(F23:F36,"МСМК")</f>
        <v>0</v>
      </c>
      <c r="L40" s="102"/>
      <c r="M40" s="103"/>
      <c r="N40" s="103"/>
      <c r="O40" s="103"/>
      <c r="P40" s="103"/>
      <c r="Q40" s="102"/>
      <c r="R40" s="98"/>
      <c r="S40" s="98"/>
      <c r="T40" s="102"/>
      <c r="U40" s="103"/>
      <c r="V40" s="100"/>
      <c r="W40" s="106"/>
    </row>
    <row r="41" spans="1:23" ht="17.399999999999999" customHeight="1" x14ac:dyDescent="0.25">
      <c r="A41" s="94"/>
      <c r="B41" s="38"/>
      <c r="C41" s="96"/>
      <c r="D41" s="96"/>
      <c r="E41" s="97"/>
      <c r="F41" s="96"/>
      <c r="G41" s="98" t="s">
        <v>73</v>
      </c>
      <c r="H41" s="99">
        <f>H42+H43+H44</f>
        <v>14</v>
      </c>
      <c r="I41" s="100" t="s">
        <v>74</v>
      </c>
      <c r="J41" s="101"/>
      <c r="K41" s="101">
        <f>COUNTIF(F23:F36,"МС")</f>
        <v>0</v>
      </c>
      <c r="L41" s="102"/>
      <c r="M41" s="103"/>
      <c r="N41" s="103"/>
      <c r="O41" s="103"/>
      <c r="P41" s="103"/>
      <c r="Q41" s="102"/>
      <c r="R41" s="98"/>
      <c r="S41" s="98"/>
      <c r="T41" s="102"/>
      <c r="U41" s="103"/>
      <c r="V41" s="100"/>
      <c r="W41" s="106"/>
    </row>
    <row r="42" spans="1:23" ht="17.399999999999999" customHeight="1" x14ac:dyDescent="0.25">
      <c r="A42" s="94"/>
      <c r="B42" s="38"/>
      <c r="C42" s="96"/>
      <c r="D42" s="96"/>
      <c r="E42" s="97"/>
      <c r="F42" s="96"/>
      <c r="G42" s="98" t="s">
        <v>75</v>
      </c>
      <c r="H42" s="99">
        <f>COUNT(A12:A47)</f>
        <v>14</v>
      </c>
      <c r="I42" s="100" t="s">
        <v>50</v>
      </c>
      <c r="J42" s="101"/>
      <c r="K42" s="101">
        <f>COUNTIF(F23:F36,"КМС")</f>
        <v>10</v>
      </c>
      <c r="L42" s="102"/>
      <c r="M42" s="103"/>
      <c r="N42" s="103"/>
      <c r="O42" s="103"/>
      <c r="P42" s="103"/>
      <c r="Q42" s="102"/>
      <c r="R42" s="98"/>
      <c r="S42" s="98"/>
      <c r="T42" s="102"/>
      <c r="U42" s="103"/>
      <c r="V42" s="100"/>
      <c r="W42" s="106"/>
    </row>
    <row r="43" spans="1:23" ht="17.399999999999999" customHeight="1" x14ac:dyDescent="0.25">
      <c r="A43" s="107"/>
      <c r="B43" s="45"/>
      <c r="C43" s="99"/>
      <c r="D43" s="96"/>
      <c r="E43" s="97"/>
      <c r="F43" s="96"/>
      <c r="G43" s="98" t="s">
        <v>76</v>
      </c>
      <c r="H43" s="99">
        <f>COUNTIF(A12:A47,"НФ")</f>
        <v>0</v>
      </c>
      <c r="I43" s="100" t="s">
        <v>77</v>
      </c>
      <c r="J43" s="101"/>
      <c r="K43" s="101">
        <f>COUNTIF(F23:F36,"1 СР")</f>
        <v>0</v>
      </c>
      <c r="L43" s="102"/>
      <c r="M43" s="103"/>
      <c r="N43" s="103"/>
      <c r="O43" s="103"/>
      <c r="P43" s="103"/>
      <c r="Q43" s="102"/>
      <c r="R43" s="98"/>
      <c r="S43" s="98"/>
      <c r="T43" s="102"/>
      <c r="U43" s="103"/>
      <c r="V43" s="100"/>
      <c r="W43" s="106"/>
    </row>
    <row r="44" spans="1:23" ht="17.399999999999999" customHeight="1" x14ac:dyDescent="0.25">
      <c r="A44" s="108"/>
      <c r="B44" s="38"/>
      <c r="C44" s="96"/>
      <c r="D44" s="96"/>
      <c r="E44" s="97"/>
      <c r="F44" s="96"/>
      <c r="G44" s="98" t="s">
        <v>78</v>
      </c>
      <c r="H44" s="99">
        <f>COUNTIF(A12:A47,"ДСКВ")</f>
        <v>0</v>
      </c>
      <c r="I44" s="100" t="s">
        <v>79</v>
      </c>
      <c r="J44" s="101"/>
      <c r="K44" s="101">
        <f>COUNTIF(AC23:AC36,"2 СР")</f>
        <v>0</v>
      </c>
      <c r="L44" s="102"/>
      <c r="M44" s="103"/>
      <c r="N44" s="103"/>
      <c r="O44" s="103"/>
      <c r="P44" s="103"/>
      <c r="Q44" s="102"/>
      <c r="R44" s="98"/>
      <c r="S44" s="98"/>
      <c r="T44" s="102"/>
      <c r="U44" s="103"/>
      <c r="V44" s="100"/>
      <c r="W44" s="106"/>
    </row>
    <row r="45" spans="1:23" ht="17.399999999999999" customHeight="1" x14ac:dyDescent="0.25">
      <c r="A45" s="108"/>
      <c r="B45" s="38"/>
      <c r="C45" s="96"/>
      <c r="D45" s="96"/>
      <c r="E45" s="97"/>
      <c r="F45" s="96"/>
      <c r="G45" s="98" t="s">
        <v>80</v>
      </c>
      <c r="H45" s="99">
        <f>COUNTIF(A12:A47,"НС")</f>
        <v>0</v>
      </c>
      <c r="I45" s="100" t="s">
        <v>81</v>
      </c>
      <c r="J45" s="101"/>
      <c r="K45" s="101">
        <f>COUNTIF(AC23:AC36,"3 СР")</f>
        <v>0</v>
      </c>
      <c r="L45" s="102"/>
      <c r="M45" s="103"/>
      <c r="N45" s="103"/>
      <c r="O45" s="103"/>
      <c r="P45" s="103"/>
      <c r="Q45" s="102"/>
      <c r="R45" s="98"/>
      <c r="S45" s="98"/>
      <c r="T45" s="102"/>
      <c r="U45" s="103"/>
      <c r="V45" s="100"/>
      <c r="W45" s="109"/>
    </row>
    <row r="46" spans="1:23" ht="13.8" x14ac:dyDescent="0.25">
      <c r="A46" s="107"/>
      <c r="B46" s="110"/>
      <c r="C46" s="110"/>
      <c r="D46" s="45"/>
      <c r="E46" s="111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112"/>
    </row>
    <row r="47" spans="1:23" ht="15.6" x14ac:dyDescent="0.25">
      <c r="A47" s="113" t="s">
        <v>82</v>
      </c>
      <c r="B47" s="114"/>
      <c r="C47" s="114"/>
      <c r="D47" s="114"/>
      <c r="E47" s="114"/>
      <c r="F47" s="114" t="s">
        <v>83</v>
      </c>
      <c r="G47" s="114"/>
      <c r="H47" s="114"/>
      <c r="I47" s="114"/>
      <c r="J47" s="114"/>
      <c r="K47" s="114"/>
      <c r="L47" s="114" t="s">
        <v>84</v>
      </c>
      <c r="M47" s="114"/>
      <c r="N47" s="114"/>
      <c r="O47" s="114"/>
      <c r="P47" s="114"/>
      <c r="Q47" s="114" t="s">
        <v>85</v>
      </c>
      <c r="R47" s="114"/>
      <c r="S47" s="114"/>
      <c r="T47" s="114"/>
      <c r="U47" s="114"/>
      <c r="V47" s="114"/>
      <c r="W47" s="115"/>
    </row>
    <row r="48" spans="1:23" ht="15.6" x14ac:dyDescent="0.25">
      <c r="A48" s="116"/>
      <c r="B48" s="117"/>
      <c r="C48" s="117"/>
      <c r="D48" s="117"/>
      <c r="E48" s="117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9"/>
    </row>
    <row r="49" spans="1:23" ht="15.6" x14ac:dyDescent="0.25">
      <c r="A49" s="11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20"/>
    </row>
    <row r="50" spans="1:23" ht="13.8" x14ac:dyDescent="0.25">
      <c r="A50" s="121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5"/>
      <c r="R50" s="55"/>
      <c r="S50" s="55"/>
      <c r="T50" s="2"/>
      <c r="U50" s="2"/>
      <c r="V50" s="2"/>
      <c r="W50" s="122"/>
    </row>
    <row r="51" spans="1:23" ht="13.8" x14ac:dyDescent="0.25">
      <c r="A51" s="123"/>
      <c r="B51" s="55"/>
      <c r="C51" s="55"/>
      <c r="D51" s="55"/>
      <c r="E51" s="12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125"/>
    </row>
    <row r="52" spans="1:23" ht="13.8" x14ac:dyDescent="0.25">
      <c r="A52" s="123"/>
      <c r="B52" s="55"/>
      <c r="C52" s="55"/>
      <c r="D52" s="55"/>
      <c r="E52" s="124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125"/>
    </row>
    <row r="53" spans="1:23" ht="16.2" thickBot="1" x14ac:dyDescent="0.3">
      <c r="A53" s="126" t="str">
        <f>G16</f>
        <v>Денисенко С.А. (Москва)</v>
      </c>
      <c r="B53" s="127"/>
      <c r="C53" s="127"/>
      <c r="D53" s="127"/>
      <c r="E53" s="127"/>
      <c r="F53" s="128" t="str">
        <f>G17</f>
        <v>Афанасьева Е.А. (ВК, Свердловская область)</v>
      </c>
      <c r="G53" s="128"/>
      <c r="H53" s="128"/>
      <c r="I53" s="128"/>
      <c r="J53" s="128"/>
      <c r="K53" s="128"/>
      <c r="L53" s="128" t="str">
        <f>G18</f>
        <v>Валова А.С. (ВК, Санкт-Петербург)</v>
      </c>
      <c r="M53" s="128"/>
      <c r="N53" s="128"/>
      <c r="O53" s="128"/>
      <c r="P53" s="128"/>
      <c r="Q53" s="128" t="str">
        <f>G19</f>
        <v>Гниденко В.Н. (ВК, Тульская область)</v>
      </c>
      <c r="R53" s="128"/>
      <c r="S53" s="128"/>
      <c r="T53" s="128"/>
      <c r="U53" s="128"/>
      <c r="V53" s="128"/>
      <c r="W53" s="129"/>
    </row>
    <row r="54" spans="1:23" ht="14.4" thickTop="1" x14ac:dyDescent="0.25">
      <c r="A54" s="54"/>
      <c r="B54" s="55"/>
      <c r="C54" s="55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</row>
  </sheetData>
  <mergeCells count="52">
    <mergeCell ref="T50:W50"/>
    <mergeCell ref="A53:E53"/>
    <mergeCell ref="F53:K53"/>
    <mergeCell ref="L53:P53"/>
    <mergeCell ref="Q53:W53"/>
    <mergeCell ref="V35:V36"/>
    <mergeCell ref="A38:D38"/>
    <mergeCell ref="G38:W38"/>
    <mergeCell ref="A47:E47"/>
    <mergeCell ref="F47:K47"/>
    <mergeCell ref="L47:P47"/>
    <mergeCell ref="Q47:W47"/>
    <mergeCell ref="V33:V34"/>
    <mergeCell ref="V31:V32"/>
    <mergeCell ref="V29:V30"/>
    <mergeCell ref="V27:V28"/>
    <mergeCell ref="V25:V26"/>
    <mergeCell ref="V23:V24"/>
    <mergeCell ref="W21:W22"/>
    <mergeCell ref="H21:P21"/>
    <mergeCell ref="Q21:Q22"/>
    <mergeCell ref="R21:S21"/>
    <mergeCell ref="T21:T22"/>
    <mergeCell ref="U21:U22"/>
    <mergeCell ref="V21:V22"/>
    <mergeCell ref="H18:W18"/>
    <mergeCell ref="H19:P19"/>
    <mergeCell ref="A21:A22"/>
    <mergeCell ref="B21:B22"/>
    <mergeCell ref="C21:C22"/>
    <mergeCell ref="D21:D22"/>
    <mergeCell ref="E21:E22"/>
    <mergeCell ref="F21:F22"/>
    <mergeCell ref="G21:G22"/>
    <mergeCell ref="H13:M13"/>
    <mergeCell ref="H14:L14"/>
    <mergeCell ref="A15:G15"/>
    <mergeCell ref="H15:W15"/>
    <mergeCell ref="H16:W16"/>
    <mergeCell ref="H17:W17"/>
    <mergeCell ref="A7:W7"/>
    <mergeCell ref="A8:W8"/>
    <mergeCell ref="A9:W9"/>
    <mergeCell ref="A10:W10"/>
    <mergeCell ref="A11:W11"/>
    <mergeCell ref="A12:W12"/>
    <mergeCell ref="A1:W1"/>
    <mergeCell ref="A2:W2"/>
    <mergeCell ref="A3:W3"/>
    <mergeCell ref="A4:W4"/>
    <mergeCell ref="A5:W5"/>
    <mergeCell ref="A6:W6"/>
  </mergeCells>
  <conditionalFormatting sqref="Q46:S54 Q37:S37 R39:S45 G39:G45 Q8:S14 Q21 Q20:S20">
    <cfRule type="expression" dxfId="0" priority="1" stopIfTrue="1">
      <formula>AND(COUNTIF($Q$46:$S$54, G8)+COUNTIF($Q$37:$S$37, G8)+COUNTIF($R$39:$S$45, G8)+COUNTIF($G$39:$G$45, G8)+COUNTIF($Q$8:$S$14, G8)+COUNTIF($Q$21:$Q$21, G8)+COUNTIF($Q$20:$S$20, G8)&gt;1,NOT(ISBLANK(G8)))</formula>
    </cfRule>
  </conditionalFormatting>
  <pageMargins left="0" right="0" top="0" bottom="0" header="0" footer="0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юниорки медисон </vt:lpstr>
      <vt:lpstr>'юниорки медисон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Anastasiia Valova</cp:lastModifiedBy>
  <dcterms:created xsi:type="dcterms:W3CDTF">2024-05-28T14:32:50Z</dcterms:created>
  <dcterms:modified xsi:type="dcterms:W3CDTF">2024-05-28T14:34:06Z</dcterms:modified>
</cp:coreProperties>
</file>