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трек\"/>
    </mc:Choice>
  </mc:AlternateContent>
  <bookViews>
    <workbookView xWindow="0" yWindow="0" windowWidth="20490" windowHeight="7755" tabRatio="789"/>
  </bookViews>
  <sheets>
    <sheet name="ком г. пресл. 3 км" sheetId="100" r:id="rId1"/>
  </sheets>
  <definedNames>
    <definedName name="_xlnm.Print_Area" localSheetId="0">'ком г. пресл. 3 км'!$A$1:$M$100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1" i="100" l="1"/>
  <c r="M40" i="100"/>
  <c r="M39" i="100"/>
  <c r="J41" i="100"/>
  <c r="I41" i="100"/>
  <c r="H41" i="100"/>
  <c r="J40" i="100"/>
  <c r="I40" i="100"/>
  <c r="H40" i="100"/>
  <c r="J39" i="100"/>
  <c r="I39" i="100"/>
  <c r="H39" i="100"/>
  <c r="M65" i="100"/>
  <c r="M64" i="100"/>
  <c r="M63" i="100"/>
  <c r="J65" i="100"/>
  <c r="I65" i="100"/>
  <c r="H65" i="100"/>
  <c r="J64" i="100"/>
  <c r="I64" i="100"/>
  <c r="H64" i="100"/>
  <c r="J63" i="100"/>
  <c r="I63" i="100"/>
  <c r="H63" i="100"/>
  <c r="M74" i="100"/>
  <c r="M73" i="100"/>
  <c r="M72" i="100"/>
  <c r="J74" i="100"/>
  <c r="I74" i="100"/>
  <c r="H74" i="100"/>
  <c r="J73" i="100"/>
  <c r="I73" i="100"/>
  <c r="H73" i="100"/>
  <c r="J72" i="100"/>
  <c r="I72" i="100"/>
  <c r="H72" i="100"/>
  <c r="M83" i="100"/>
  <c r="M82" i="100"/>
  <c r="M81" i="100"/>
  <c r="J83" i="100"/>
  <c r="I83" i="100"/>
  <c r="H83" i="100"/>
  <c r="J82" i="100"/>
  <c r="I82" i="100"/>
  <c r="H82" i="100"/>
  <c r="J81" i="100"/>
  <c r="I81" i="100"/>
  <c r="H81" i="100"/>
  <c r="M79" i="100"/>
  <c r="M78" i="100"/>
  <c r="M77" i="100"/>
  <c r="M76" i="100"/>
  <c r="J79" i="100"/>
  <c r="I79" i="100"/>
  <c r="H79" i="100"/>
  <c r="J78" i="100"/>
  <c r="I78" i="100"/>
  <c r="H78" i="100"/>
  <c r="J77" i="100"/>
  <c r="I77" i="100"/>
  <c r="H77" i="100"/>
  <c r="J76" i="100"/>
  <c r="I76" i="100"/>
  <c r="H76" i="100"/>
  <c r="M70" i="100"/>
  <c r="M69" i="100"/>
  <c r="M68" i="100"/>
  <c r="M67" i="100"/>
  <c r="J70" i="100"/>
  <c r="I70" i="100"/>
  <c r="H70" i="100"/>
  <c r="J69" i="100"/>
  <c r="I69" i="100"/>
  <c r="H69" i="100"/>
  <c r="J68" i="100"/>
  <c r="I68" i="100"/>
  <c r="H68" i="100"/>
  <c r="J67" i="100"/>
  <c r="I67" i="100"/>
  <c r="H67" i="100"/>
  <c r="M61" i="100"/>
  <c r="M60" i="100"/>
  <c r="M59" i="100"/>
  <c r="M58" i="100"/>
  <c r="J61" i="100"/>
  <c r="I61" i="100"/>
  <c r="H61" i="100"/>
  <c r="J60" i="100"/>
  <c r="I60" i="100"/>
  <c r="H60" i="100"/>
  <c r="J59" i="100"/>
  <c r="I59" i="100"/>
  <c r="H59" i="100"/>
  <c r="J58" i="100"/>
  <c r="I58" i="100"/>
  <c r="H58" i="100"/>
  <c r="M56" i="100"/>
  <c r="M55" i="100"/>
  <c r="M54" i="100"/>
  <c r="M53" i="100"/>
  <c r="J56" i="100"/>
  <c r="I56" i="100"/>
  <c r="H56" i="100"/>
  <c r="J55" i="100"/>
  <c r="I55" i="100"/>
  <c r="H55" i="100"/>
  <c r="J54" i="100"/>
  <c r="I54" i="100"/>
  <c r="H54" i="100"/>
  <c r="J53" i="100"/>
  <c r="I53" i="100"/>
  <c r="H53" i="100"/>
  <c r="M51" i="100"/>
  <c r="M50" i="100"/>
  <c r="M49" i="100"/>
  <c r="M48" i="100"/>
  <c r="J51" i="100"/>
  <c r="I51" i="100"/>
  <c r="H51" i="100"/>
  <c r="J50" i="100"/>
  <c r="I50" i="100"/>
  <c r="H50" i="100"/>
  <c r="J49" i="100"/>
  <c r="I49" i="100"/>
  <c r="H49" i="100"/>
  <c r="J48" i="100"/>
  <c r="I48" i="100"/>
  <c r="H48" i="100"/>
  <c r="M46" i="100"/>
  <c r="M45" i="100"/>
  <c r="M44" i="100"/>
  <c r="M43" i="100"/>
  <c r="J46" i="100"/>
  <c r="I46" i="100"/>
  <c r="H46" i="100"/>
  <c r="J45" i="100"/>
  <c r="I45" i="100"/>
  <c r="H45" i="100"/>
  <c r="J44" i="100"/>
  <c r="I44" i="100"/>
  <c r="H44" i="100"/>
  <c r="J43" i="100"/>
  <c r="I43" i="100"/>
  <c r="H43" i="100"/>
  <c r="M37" i="100"/>
  <c r="M36" i="100"/>
  <c r="M35" i="100"/>
  <c r="M34" i="100"/>
  <c r="J37" i="100"/>
  <c r="I37" i="100"/>
  <c r="H37" i="100"/>
  <c r="J36" i="100"/>
  <c r="I36" i="100"/>
  <c r="H36" i="100"/>
  <c r="J35" i="100"/>
  <c r="I35" i="100"/>
  <c r="H35" i="100"/>
  <c r="J34" i="100"/>
  <c r="I34" i="100"/>
  <c r="H34" i="100"/>
  <c r="M32" i="100"/>
  <c r="M31" i="100"/>
  <c r="M30" i="100"/>
  <c r="M29" i="100"/>
  <c r="J32" i="100"/>
  <c r="I32" i="100"/>
  <c r="H32" i="100"/>
  <c r="J31" i="100"/>
  <c r="I31" i="100"/>
  <c r="H31" i="100"/>
  <c r="J30" i="100"/>
  <c r="I30" i="100"/>
  <c r="H30" i="100"/>
  <c r="J29" i="100"/>
  <c r="I29" i="100"/>
  <c r="H29" i="100"/>
  <c r="M27" i="100"/>
  <c r="M26" i="100"/>
  <c r="M25" i="100"/>
  <c r="M24" i="100"/>
  <c r="J27" i="100"/>
  <c r="I27" i="100"/>
  <c r="J26" i="100"/>
  <c r="I26" i="100"/>
  <c r="J25" i="100"/>
  <c r="I25" i="100"/>
  <c r="J24" i="100"/>
  <c r="I24" i="100"/>
  <c r="H27" i="100"/>
  <c r="H26" i="100"/>
  <c r="H25" i="100"/>
  <c r="H24" i="100"/>
  <c r="M92" i="100" l="1"/>
  <c r="M91" i="100"/>
  <c r="M90" i="100"/>
  <c r="M89" i="100"/>
  <c r="K80" i="100" l="1"/>
  <c r="K75" i="100"/>
  <c r="K71" i="100"/>
  <c r="K66" i="100"/>
  <c r="K62" i="100"/>
  <c r="K57" i="100"/>
  <c r="K52" i="100"/>
  <c r="K47" i="100"/>
  <c r="K42" i="100"/>
  <c r="K23" i="100"/>
  <c r="K83" i="100" l="1"/>
  <c r="K82" i="100"/>
  <c r="K81" i="100"/>
  <c r="K79" i="100"/>
  <c r="K78" i="100"/>
  <c r="K77" i="100"/>
  <c r="K76" i="100"/>
  <c r="K74" i="100"/>
  <c r="K73" i="100"/>
  <c r="K72" i="100"/>
  <c r="K70" i="100"/>
  <c r="K69" i="100"/>
  <c r="K68" i="100"/>
  <c r="K67" i="100"/>
  <c r="K65" i="100"/>
  <c r="K64" i="100"/>
  <c r="K63" i="100"/>
  <c r="K61" i="100"/>
  <c r="K60" i="100"/>
  <c r="K59" i="100"/>
  <c r="K58" i="100"/>
  <c r="K53" i="100"/>
  <c r="K56" i="100"/>
  <c r="K55" i="100"/>
  <c r="K54" i="100"/>
  <c r="K51" i="100"/>
  <c r="K50" i="100"/>
  <c r="K49" i="100"/>
  <c r="K48" i="100"/>
  <c r="K46" i="100"/>
  <c r="K45" i="100"/>
  <c r="K44" i="100"/>
  <c r="K43" i="100"/>
  <c r="K27" i="100"/>
  <c r="K25" i="100"/>
  <c r="K26" i="100"/>
  <c r="K24" i="100"/>
  <c r="K28" i="100"/>
  <c r="K33" i="100"/>
  <c r="K38" i="100"/>
  <c r="K100" i="100"/>
  <c r="H100" i="100"/>
  <c r="E100" i="100"/>
  <c r="I92" i="100"/>
  <c r="I91" i="100"/>
  <c r="I90" i="100"/>
  <c r="M88" i="100"/>
  <c r="M87" i="100"/>
  <c r="M86" i="100"/>
  <c r="K41" i="100" l="1"/>
  <c r="K40" i="100"/>
  <c r="K39" i="100"/>
  <c r="K37" i="100"/>
  <c r="K36" i="100"/>
  <c r="K35" i="100"/>
  <c r="K34" i="100"/>
  <c r="K32" i="100"/>
  <c r="K31" i="100"/>
  <c r="K30" i="100"/>
  <c r="K29" i="100"/>
</calcChain>
</file>

<file path=xl/sharedStrings.xml><?xml version="1.0" encoding="utf-8"?>
<sst xmlns="http://schemas.openxmlformats.org/spreadsheetml/2006/main" count="328" uniqueCount="200">
  <si>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</si>
  <si>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</si>
  <si>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</si>
  <si>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</si>
  <si>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</si>
  <si>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</si>
  <si>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</si>
  <si>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</si>
  <si>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</si>
  <si>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</si>
  <si>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</si>
  <si>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</si>
  <si>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</si>
  <si>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</si>
  <si>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</si>
  <si>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</si>
  <si>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</si>
  <si>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</si>
  <si>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</si>
  <si>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</si>
  <si>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</si>
  <si>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</si>
  <si>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</si>
  <si>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</si>
  <si>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</si>
  <si>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</si>
  <si>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</si>
  <si>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</si>
  <si>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</si>
  <si>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</si>
  <si>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</si>
  <si>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</si>
  <si>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</si>
  <si>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</si>
  <si>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</si>
  <si>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</si>
  <si>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</si>
  <si>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</si>
  <si>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</si>
  <si>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/>
  </si>
  <si>
    <t>2 СР</t>
  </si>
  <si>
    <t>3 СР</t>
  </si>
  <si>
    <t xml:space="preserve">Влажность: </t>
  </si>
  <si>
    <t xml:space="preserve">Ветер: </t>
  </si>
  <si>
    <t>ПЕРВЕНСТВО РОССИИ</t>
  </si>
  <si>
    <t>Санкт-Петербург</t>
  </si>
  <si>
    <t>СУДЬЯ НА ФИНИШЕ</t>
  </si>
  <si>
    <t>Департамент спорта города Москвы</t>
  </si>
  <si>
    <t>РСОО "Федерация велосипедного спорта в городе Москве"</t>
  </si>
  <si>
    <t>МЕСТО ПРОВЕДЕНИЯ: г. Москва</t>
  </si>
  <si>
    <t>ГНИДЕНКО В.Н. (ВК, г.Тула)</t>
  </si>
  <si>
    <t>БЕЛОБОРОДОВА О.В. (1к., г.Москва)</t>
  </si>
  <si>
    <t>КОЛЕДЕНКОВ А.Н. (1 к., г.Москва)</t>
  </si>
  <si>
    <t>НАЗВАНИЕ ТРАССЫ / РЕГ. НОМЕР: АО "СЦП "Крылатское" ЦЦЮ ЮЦЦ</t>
  </si>
  <si>
    <t>ПОКРЫТИЕ ТРЕКА: дерево</t>
  </si>
  <si>
    <t>ДЛИНА ТРЕКА: 333 м</t>
  </si>
  <si>
    <t>ДАТА ПРОВЕДЕНИЯ: 22-26 июня 2022 года</t>
  </si>
  <si>
    <t>НАЧАЛО ГОНКИ:</t>
  </si>
  <si>
    <t>ОКОНЧАНИЕ ГОНКИ:</t>
  </si>
  <si>
    <t>№ ЕКП 2022: 4952</t>
  </si>
  <si>
    <t>№ ВРВС: 0080221811Я</t>
  </si>
  <si>
    <t>РЕЗУЛЬТАТ НА ОТРЕЗКЕ</t>
  </si>
  <si>
    <t>Температура:</t>
  </si>
  <si>
    <t>Осадки:</t>
  </si>
  <si>
    <t>Москва</t>
  </si>
  <si>
    <t>Тульская область</t>
  </si>
  <si>
    <t>Московская область</t>
  </si>
  <si>
    <t>Краснодарский край</t>
  </si>
  <si>
    <t>23.04.2007</t>
  </si>
  <si>
    <t>19.09.2007</t>
  </si>
  <si>
    <t>1000 м</t>
  </si>
  <si>
    <t>Финал</t>
  </si>
  <si>
    <t>Квалификация</t>
  </si>
  <si>
    <t>трек - командная гонка преследования 3 км</t>
  </si>
  <si>
    <t>Юноши 15-16 лет</t>
  </si>
  <si>
    <t>0,333/9</t>
  </si>
  <si>
    <t>2000 м</t>
  </si>
  <si>
    <t>БОЛДЫРЕВ Матвей</t>
  </si>
  <si>
    <t>26.08.2007</t>
  </si>
  <si>
    <t>ТЛЮСТАНГЕЛОВ Даниил</t>
  </si>
  <si>
    <t>04.01.2006</t>
  </si>
  <si>
    <t>САМУСЕВ Иван</t>
  </si>
  <si>
    <t>29.08.2006</t>
  </si>
  <si>
    <t>САПРОНОВ Петр</t>
  </si>
  <si>
    <t>06.07.2006</t>
  </si>
  <si>
    <t>БОРТНИК Иван</t>
  </si>
  <si>
    <t>05.09.2007</t>
  </si>
  <si>
    <t>КЕРНИЦКИЙ Максим</t>
  </si>
  <si>
    <t>23.09.2006</t>
  </si>
  <si>
    <t>ГОНЧАРОВ Александр</t>
  </si>
  <si>
    <t>13.05.2007</t>
  </si>
  <si>
    <t>ГОЛКОВ Михаил</t>
  </si>
  <si>
    <t>01.02.2006</t>
  </si>
  <si>
    <t>РЯБОВ Александр</t>
  </si>
  <si>
    <t>03.05.2007</t>
  </si>
  <si>
    <t>ХВОРОСТОВ Богдан</t>
  </si>
  <si>
    <t>24.02.2007</t>
  </si>
  <si>
    <t>АВЕРИН Алексей</t>
  </si>
  <si>
    <t>19.03.2006</t>
  </si>
  <si>
    <t>БАЯНОВ Владислав</t>
  </si>
  <si>
    <t>13.01.2006</t>
  </si>
  <si>
    <t>СЕРГЕЕВ Федор</t>
  </si>
  <si>
    <t>19.08.2007</t>
  </si>
  <si>
    <t>ВОДОПЬЯНОВ Михаил</t>
  </si>
  <si>
    <t>12.05.2007</t>
  </si>
  <si>
    <t>ТОЛУБАЕВ Егор</t>
  </si>
  <si>
    <t>13.03.2007</t>
  </si>
  <si>
    <t>СУЯТИН Мирослав</t>
  </si>
  <si>
    <t>09.01.2006</t>
  </si>
  <si>
    <t>СИДОРОВ Григорий</t>
  </si>
  <si>
    <t>27.06.2007</t>
  </si>
  <si>
    <t>ГЕРБУТ Дмитрий</t>
  </si>
  <si>
    <t>16.11.2007</t>
  </si>
  <si>
    <t>БЫКОВ Антон</t>
  </si>
  <si>
    <t>19.07.2006</t>
  </si>
  <si>
    <t>ПРИДАТЧЕНКО Егор</t>
  </si>
  <si>
    <t>25.08.2006</t>
  </si>
  <si>
    <t>Омская область</t>
  </si>
  <si>
    <t>ХРИСТОЛЮБОВ Павел</t>
  </si>
  <si>
    <t>06.11.2007</t>
  </si>
  <si>
    <t>ШКРЯБИН Арсен</t>
  </si>
  <si>
    <t>18.12.2006</t>
  </si>
  <si>
    <t>КУЛАГИН Глеб</t>
  </si>
  <si>
    <t>25.10.2007</t>
  </si>
  <si>
    <t>БЕЛОУСОВ Иван</t>
  </si>
  <si>
    <t>02.06.2007</t>
  </si>
  <si>
    <t>ПОЛЕХИН Артем</t>
  </si>
  <si>
    <t>28.03.2006</t>
  </si>
  <si>
    <t>Воронежская обл.</t>
  </si>
  <si>
    <t>ВАСИЛЬЕВ Тимофей</t>
  </si>
  <si>
    <t>11.04.2007</t>
  </si>
  <si>
    <t>ЖОГЛО Ефим</t>
  </si>
  <si>
    <t>02.02.2006</t>
  </si>
  <si>
    <t>РУДАКОВ Егор</t>
  </si>
  <si>
    <t>12.07.2006</t>
  </si>
  <si>
    <t>КОРЧАГИН Евгений</t>
  </si>
  <si>
    <t>12.08.2007</t>
  </si>
  <si>
    <t>КАДЕТОВ Лев</t>
  </si>
  <si>
    <t>МИХАЙЛОВ Андрей</t>
  </si>
  <si>
    <t>25.09.2007</t>
  </si>
  <si>
    <t>ДИБРОВ Владимир</t>
  </si>
  <si>
    <t>01.04.2006</t>
  </si>
  <si>
    <t>САЯПИН Даниил</t>
  </si>
  <si>
    <t>22.03.2007</t>
  </si>
  <si>
    <t>ВЫСОКОСОВ Александр</t>
  </si>
  <si>
    <t>03.02.2007</t>
  </si>
  <si>
    <t>ПОЛЯКОВ Кирилл</t>
  </si>
  <si>
    <t>21.03.2006</t>
  </si>
  <si>
    <t>АГАФОНОВ Егор</t>
  </si>
  <si>
    <t>12.05.2006</t>
  </si>
  <si>
    <t>ГУРЖИЙ Иван</t>
  </si>
  <si>
    <t>02.09.2006</t>
  </si>
  <si>
    <t>КАЗАЧЕНОК Артем</t>
  </si>
  <si>
    <t>КРЫЛОВ Савва</t>
  </si>
  <si>
    <t>15.06.2006</t>
  </si>
  <si>
    <t>ЛЕУСЕНКО Виталий</t>
  </si>
  <si>
    <t>06.03.2007</t>
  </si>
  <si>
    <t>ДРАНИШНИКОВ Арсений</t>
  </si>
  <si>
    <t>02.01.2007</t>
  </si>
  <si>
    <t>БЕЛОВ Даниил</t>
  </si>
  <si>
    <t>10.04.2007</t>
  </si>
  <si>
    <t>ОХРИМЕНКО Роман</t>
  </si>
  <si>
    <t>06.05.2007</t>
  </si>
  <si>
    <t>ПАЩЕНКО Дмитрий</t>
  </si>
  <si>
    <t>18.02.2008</t>
  </si>
  <si>
    <t>ЗУДОЧКИН Даниил</t>
  </si>
  <si>
    <t>05.03.2008</t>
  </si>
  <si>
    <t>КУСКОВ Давид</t>
  </si>
  <si>
    <t>05.02.2008</t>
  </si>
  <si>
    <t>НАФИКОВ Роман</t>
  </si>
  <si>
    <t>07.05.2008</t>
  </si>
  <si>
    <t>КРАСНЯНЧУКВладимир</t>
  </si>
  <si>
    <t>25.12.2006</t>
  </si>
  <si>
    <t>КУЗЬМИН Кирилл</t>
  </si>
  <si>
    <t>22.03.2006</t>
  </si>
  <si>
    <t>Удмуртская Республика</t>
  </si>
  <si>
    <t>ГАЛИЕВ Адэль</t>
  </si>
  <si>
    <t>27.01.2007</t>
  </si>
  <si>
    <t>МАЛЬКОВ Максим</t>
  </si>
  <si>
    <t>01.02.2008</t>
  </si>
  <si>
    <t>РУДИН Максим</t>
  </si>
  <si>
    <t>12.10.2009</t>
  </si>
  <si>
    <t>КУЛИКОВ Артем</t>
  </si>
  <si>
    <t>26.05.2007</t>
  </si>
  <si>
    <t>Ярославская область</t>
  </si>
  <si>
    <t>ЗАЙЦЕВ Денис</t>
  </si>
  <si>
    <t>ПРИМАК Ролан</t>
  </si>
  <si>
    <t>11.05.2006</t>
  </si>
  <si>
    <t>ПОБОЛЬ Илья</t>
  </si>
  <si>
    <t>28.08.2006</t>
  </si>
  <si>
    <t>КУЛИКОВ Владислав</t>
  </si>
  <si>
    <t>10.10.2007</t>
  </si>
  <si>
    <t>ЖИЗНЕВСКИЙ Владислав</t>
  </si>
  <si>
    <t>28.12.2007</t>
  </si>
  <si>
    <t>КУРИНОВ Святослав</t>
  </si>
  <si>
    <t>04.03.2007</t>
  </si>
  <si>
    <t>ГРИГОРЬЕВ Михаил</t>
  </si>
  <si>
    <t>14.10.2009</t>
  </si>
  <si>
    <t>МИХАЙЛОВСКИЙ Владимир</t>
  </si>
  <si>
    <t>01.01.2008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</si>
</sst>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h:mm:ss.00"/>
    <numFmt numFmtId="166" formatCode="0.0"/>
    <numFmt numFmtId="167" formatCode="m:ss.000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00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7" fillId="0" borderId="8" xfId="8" applyFont="1" applyBorder="1" applyAlignment="1">
      <alignment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0" xfId="0" applyBorder="1"/>
    <xf numFmtId="0" fontId="5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166" fontId="15" fillId="0" borderId="5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3" fillId="0" borderId="0" xfId="0" applyFont="1"/>
    <xf numFmtId="167" fontId="5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left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wrapText="1"/>
    </xf>
    <xf numFmtId="167" fontId="19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167" fontId="5" fillId="0" borderId="45" xfId="0" applyNumberFormat="1" applyFont="1" applyBorder="1" applyAlignment="1">
      <alignment horizontal="center" vertical="center"/>
    </xf>
    <xf numFmtId="2" fontId="5" fillId="0" borderId="45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2" fontId="20" fillId="0" borderId="40" xfId="0" applyNumberFormat="1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2" fontId="20" fillId="0" borderId="45" xfId="0" applyNumberFormat="1" applyFont="1" applyBorder="1" applyAlignment="1">
      <alignment horizontal="center" vertical="center"/>
    </xf>
    <xf numFmtId="167" fontId="20" fillId="0" borderId="45" xfId="0" applyNumberFormat="1" applyFont="1" applyBorder="1" applyAlignment="1">
      <alignment horizontal="center" vertical="center"/>
    </xf>
    <xf numFmtId="167" fontId="20" fillId="0" borderId="40" xfId="0" applyNumberFormat="1" applyFont="1" applyBorder="1" applyAlignment="1">
      <alignment horizontal="center" vertical="center"/>
    </xf>
    <xf numFmtId="0" fontId="0" fillId="0" borderId="31" xfId="0" applyBorder="1"/>
    <xf numFmtId="0" fontId="19" fillId="0" borderId="49" xfId="0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43" xfId="0" applyNumberFormat="1" applyFont="1" applyBorder="1" applyAlignment="1">
      <alignment horizontal="center" vertical="center"/>
    </xf>
    <xf numFmtId="0" fontId="20" fillId="0" borderId="43" xfId="0" applyFont="1" applyBorder="1" applyAlignment="1">
      <alignment horizontal="left" vertical="center"/>
    </xf>
    <xf numFmtId="0" fontId="20" fillId="0" borderId="43" xfId="0" applyFont="1" applyBorder="1" applyAlignment="1">
      <alignment horizontal="center" vertical="center"/>
    </xf>
    <xf numFmtId="0" fontId="20" fillId="0" borderId="45" xfId="0" applyNumberFormat="1" applyFont="1" applyBorder="1" applyAlignment="1">
      <alignment horizontal="center" vertical="center"/>
    </xf>
    <xf numFmtId="0" fontId="20" fillId="0" borderId="45" xfId="0" applyFont="1" applyBorder="1" applyAlignment="1">
      <alignment horizontal="left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52" xfId="0" applyNumberFormat="1" applyFont="1" applyBorder="1" applyAlignment="1">
      <alignment horizontal="center" vertical="center"/>
    </xf>
    <xf numFmtId="0" fontId="20" fillId="0" borderId="52" xfId="0" applyFont="1" applyBorder="1" applyAlignment="1">
      <alignment horizontal="left" vertical="center"/>
    </xf>
    <xf numFmtId="0" fontId="20" fillId="0" borderId="52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left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65" fontId="6" fillId="2" borderId="37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238125</xdr:colOff>
      <xdr:row>3</xdr:row>
      <xdr:rowOff>127000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824445" cy="911281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2</xdr:col>
      <xdr:colOff>762000</xdr:colOff>
      <xdr:row>3</xdr:row>
      <xdr:rowOff>79376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117" y="67445"/>
          <a:ext cx="840383" cy="821556"/>
        </a:xfrm>
        <a:prstGeom prst="rect">
          <a:avLst/>
        </a:prstGeom>
      </xdr:spPr>
    </xdr:pic>
    <xdr:clientData/>
  </xdr:twoCellAnchor>
  <xdr:oneCellAnchor>
    <xdr:from>
      <xdr:col>10</xdr:col>
      <xdr:colOff>593328</xdr:colOff>
      <xdr:row>0</xdr:row>
      <xdr:rowOff>94233</xdr:rowOff>
    </xdr:from>
    <xdr:ext cx="1490201" cy="731739"/>
    <xdr:pic>
      <xdr:nvPicPr>
        <xdr:cNvPr id="4" name="Picture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83203" y="94233"/>
          <a:ext cx="1490201" cy="7317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view="pageBreakPreview" topLeftCell="A10" zoomScale="91" zoomScaleNormal="91" zoomScaleSheetLayoutView="91" workbookViewId="0">
      <selection activeCell="I26" sqref="I26"/>
    </sheetView>
  </sheetViews>
  <sheetFormatPr defaultColWidth="8.85546875" defaultRowHeight="12.75" x14ac:dyDescent="0.2"/>
  <cols>
    <col min="3" max="3" width="13.28515625" customWidth="1"/>
    <col min="4" max="4" width="22.7109375" customWidth="1"/>
    <col min="5" max="5" width="11.140625" customWidth="1"/>
    <col min="7" max="7" width="24.140625" customWidth="1"/>
    <col min="8" max="8" width="19.28515625" customWidth="1"/>
    <col min="9" max="9" width="14" customWidth="1"/>
    <col min="10" max="10" width="11.7109375" customWidth="1"/>
    <col min="11" max="12" width="11.42578125" customWidth="1"/>
    <col min="13" max="13" width="13" customWidth="1"/>
  </cols>
  <sheetData>
    <row r="1" spans="1:13" ht="21" x14ac:dyDescent="0.2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21" x14ac:dyDescent="0.2">
      <c r="A2" s="198" t="s">
        <v>47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21" x14ac:dyDescent="0.2">
      <c r="A3" s="198" t="s">
        <v>11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21" x14ac:dyDescent="0.2">
      <c r="A4" s="198" t="s">
        <v>48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3" ht="6.75" customHeight="1" x14ac:dyDescent="0.2">
      <c r="A5" s="199" t="s">
        <v>39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</row>
    <row r="6" spans="1:13" ht="28.5" x14ac:dyDescent="0.2">
      <c r="A6" s="197" t="s">
        <v>44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3" ht="21" x14ac:dyDescent="0.2">
      <c r="A7" s="173" t="s">
        <v>17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</row>
    <row r="8" spans="1:13" ht="8.25" customHeight="1" thickBot="1" x14ac:dyDescent="0.2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</row>
    <row r="9" spans="1:13" ht="19.5" thickTop="1" x14ac:dyDescent="0.2">
      <c r="A9" s="175" t="s">
        <v>22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7"/>
    </row>
    <row r="10" spans="1:13" ht="18.75" x14ac:dyDescent="0.2">
      <c r="A10" s="178" t="s">
        <v>73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80"/>
    </row>
    <row r="11" spans="1:13" ht="18.75" x14ac:dyDescent="0.2">
      <c r="A11" s="181" t="s">
        <v>74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3"/>
    </row>
    <row r="12" spans="1:13" ht="8.25" customHeight="1" x14ac:dyDescent="0.2">
      <c r="A12" s="184" t="s">
        <v>39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6"/>
    </row>
    <row r="13" spans="1:13" ht="15.75" x14ac:dyDescent="0.2">
      <c r="A13" s="187" t="s">
        <v>49</v>
      </c>
      <c r="B13" s="188"/>
      <c r="C13" s="188"/>
      <c r="D13" s="188"/>
      <c r="E13" s="26"/>
      <c r="F13" s="1"/>
      <c r="G13" s="46" t="s">
        <v>57</v>
      </c>
      <c r="H13" s="41"/>
      <c r="I13" s="41"/>
      <c r="J13" s="41"/>
      <c r="K13" s="19"/>
      <c r="L13" s="11"/>
      <c r="M13" s="12" t="s">
        <v>60</v>
      </c>
    </row>
    <row r="14" spans="1:13" ht="15.75" x14ac:dyDescent="0.2">
      <c r="A14" s="189" t="s">
        <v>56</v>
      </c>
      <c r="B14" s="190"/>
      <c r="C14" s="190"/>
      <c r="D14" s="190"/>
      <c r="E14" s="27"/>
      <c r="F14" s="2"/>
      <c r="G14" s="77" t="s">
        <v>58</v>
      </c>
      <c r="H14" s="42"/>
      <c r="I14" s="42"/>
      <c r="J14" s="42"/>
      <c r="K14" s="20"/>
      <c r="L14" s="13"/>
      <c r="M14" s="14" t="s">
        <v>59</v>
      </c>
    </row>
    <row r="15" spans="1:13" ht="15" x14ac:dyDescent="0.2">
      <c r="A15" s="191" t="s">
        <v>10</v>
      </c>
      <c r="B15" s="192"/>
      <c r="C15" s="192"/>
      <c r="D15" s="192"/>
      <c r="E15" s="192"/>
      <c r="F15" s="192"/>
      <c r="G15" s="193"/>
      <c r="H15" s="194" t="s">
        <v>1</v>
      </c>
      <c r="I15" s="195"/>
      <c r="J15" s="195"/>
      <c r="K15" s="195"/>
      <c r="L15" s="195"/>
      <c r="M15" s="196"/>
    </row>
    <row r="16" spans="1:13" ht="15" x14ac:dyDescent="0.2">
      <c r="A16" s="30" t="s">
        <v>18</v>
      </c>
      <c r="B16" s="31"/>
      <c r="C16" s="31"/>
      <c r="D16" s="32"/>
      <c r="E16" s="4" t="s">
        <v>39</v>
      </c>
      <c r="F16" s="32"/>
      <c r="G16" s="4"/>
      <c r="H16" s="154" t="s">
        <v>53</v>
      </c>
      <c r="I16" s="155"/>
      <c r="J16" s="155"/>
      <c r="K16" s="155"/>
      <c r="L16" s="155"/>
      <c r="M16" s="156"/>
    </row>
    <row r="17" spans="1:13" ht="15" x14ac:dyDescent="0.2">
      <c r="A17" s="30" t="s">
        <v>19</v>
      </c>
      <c r="B17" s="31"/>
      <c r="C17" s="31"/>
      <c r="D17" s="4"/>
      <c r="E17" s="28"/>
      <c r="F17" s="32"/>
      <c r="G17" s="78" t="s">
        <v>50</v>
      </c>
      <c r="H17" s="154" t="s">
        <v>54</v>
      </c>
      <c r="I17" s="155"/>
      <c r="J17" s="155"/>
      <c r="K17" s="155"/>
      <c r="L17" s="155"/>
      <c r="M17" s="156"/>
    </row>
    <row r="18" spans="1:13" ht="15" x14ac:dyDescent="0.2">
      <c r="A18" s="30" t="s">
        <v>20</v>
      </c>
      <c r="B18" s="31"/>
      <c r="C18" s="31"/>
      <c r="D18" s="4"/>
      <c r="E18" s="28"/>
      <c r="F18" s="32"/>
      <c r="G18" s="78" t="s">
        <v>51</v>
      </c>
      <c r="H18" s="154" t="s">
        <v>55</v>
      </c>
      <c r="I18" s="155"/>
      <c r="J18" s="155"/>
      <c r="K18" s="155"/>
      <c r="L18" s="155"/>
      <c r="M18" s="156"/>
    </row>
    <row r="19" spans="1:13" ht="16.5" thickBot="1" x14ac:dyDescent="0.25">
      <c r="A19" s="30" t="s">
        <v>16</v>
      </c>
      <c r="B19" s="5"/>
      <c r="C19" s="5"/>
      <c r="D19" s="3"/>
      <c r="E19" s="44"/>
      <c r="F19" s="3"/>
      <c r="G19" s="78" t="s">
        <v>52</v>
      </c>
      <c r="H19" s="73" t="s">
        <v>37</v>
      </c>
      <c r="I19" s="91"/>
      <c r="J19" s="74"/>
      <c r="K19" s="84">
        <v>3</v>
      </c>
      <c r="M19" s="33" t="s">
        <v>75</v>
      </c>
    </row>
    <row r="20" spans="1:13" ht="8.25" customHeight="1" thickTop="1" thickBot="1" x14ac:dyDescent="0.25">
      <c r="A20" s="9"/>
      <c r="B20" s="8"/>
      <c r="C20" s="8"/>
      <c r="D20" s="7"/>
      <c r="E20" s="29"/>
      <c r="F20" s="7"/>
      <c r="G20" s="7"/>
      <c r="H20" s="40"/>
      <c r="I20" s="40"/>
      <c r="J20" s="40"/>
      <c r="K20" s="21"/>
      <c r="L20" s="7"/>
      <c r="M20" s="10"/>
    </row>
    <row r="21" spans="1:13" ht="13.5" thickTop="1" x14ac:dyDescent="0.2">
      <c r="A21" s="157" t="s">
        <v>7</v>
      </c>
      <c r="B21" s="159" t="s">
        <v>13</v>
      </c>
      <c r="C21" s="159" t="s">
        <v>36</v>
      </c>
      <c r="D21" s="159" t="s">
        <v>2</v>
      </c>
      <c r="E21" s="161" t="s">
        <v>35</v>
      </c>
      <c r="F21" s="159" t="s">
        <v>9</v>
      </c>
      <c r="G21" s="159" t="s">
        <v>14</v>
      </c>
      <c r="H21" s="171" t="s">
        <v>61</v>
      </c>
      <c r="I21" s="172"/>
      <c r="J21" s="163" t="s">
        <v>8</v>
      </c>
      <c r="K21" s="165" t="s">
        <v>23</v>
      </c>
      <c r="L21" s="167" t="s">
        <v>25</v>
      </c>
      <c r="M21" s="169" t="s">
        <v>15</v>
      </c>
    </row>
    <row r="22" spans="1:13" x14ac:dyDescent="0.2">
      <c r="A22" s="158"/>
      <c r="B22" s="160"/>
      <c r="C22" s="160"/>
      <c r="D22" s="160"/>
      <c r="E22" s="162"/>
      <c r="F22" s="160"/>
      <c r="G22" s="160"/>
      <c r="H22" s="83" t="s">
        <v>70</v>
      </c>
      <c r="I22" s="83" t="s">
        <v>76</v>
      </c>
      <c r="J22" s="164"/>
      <c r="K22" s="166"/>
      <c r="L22" s="168"/>
      <c r="M22" s="170"/>
    </row>
    <row r="23" spans="1:13" ht="16.5" customHeight="1" x14ac:dyDescent="0.2">
      <c r="A23" s="87">
        <v>1</v>
      </c>
      <c r="B23" s="56">
        <v>21</v>
      </c>
      <c r="C23" s="56">
        <v>10114021561</v>
      </c>
      <c r="D23" s="55" t="s">
        <v>77</v>
      </c>
      <c r="E23" s="47" t="s">
        <v>78</v>
      </c>
      <c r="F23" s="47" t="s">
        <v>38</v>
      </c>
      <c r="G23" s="82" t="s">
        <v>64</v>
      </c>
      <c r="H23" s="89">
        <v>7.8390046296296291E-4</v>
      </c>
      <c r="I23" s="89">
        <v>1.5103125000000002E-3</v>
      </c>
      <c r="J23" s="89">
        <v>2.268900462962963E-3</v>
      </c>
      <c r="K23" s="48">
        <f>$K$19/((J23*24))</f>
        <v>55.092764993649027</v>
      </c>
      <c r="L23" s="47"/>
      <c r="M23" s="49" t="s">
        <v>71</v>
      </c>
    </row>
    <row r="24" spans="1:13" ht="16.5" customHeight="1" x14ac:dyDescent="0.2">
      <c r="A24" s="85">
        <v>1</v>
      </c>
      <c r="B24" s="56">
        <v>56</v>
      </c>
      <c r="C24" s="56">
        <v>10092384194</v>
      </c>
      <c r="D24" s="55" t="s">
        <v>79</v>
      </c>
      <c r="E24" s="47" t="s">
        <v>80</v>
      </c>
      <c r="F24" s="56" t="s">
        <v>32</v>
      </c>
      <c r="G24" s="86" t="s">
        <v>64</v>
      </c>
      <c r="H24" s="90">
        <f>H23</f>
        <v>7.8390046296296291E-4</v>
      </c>
      <c r="I24" s="90">
        <f t="shared" ref="I24:K24" si="0">I23</f>
        <v>1.5103125000000002E-3</v>
      </c>
      <c r="J24" s="90">
        <f t="shared" si="0"/>
        <v>2.268900462962963E-3</v>
      </c>
      <c r="K24" s="90">
        <f t="shared" si="0"/>
        <v>55.092764993649027</v>
      </c>
      <c r="L24" s="47"/>
      <c r="M24" s="90" t="str">
        <f>M23</f>
        <v>Финал</v>
      </c>
    </row>
    <row r="25" spans="1:13" ht="16.5" customHeight="1" x14ac:dyDescent="0.2">
      <c r="A25" s="85">
        <v>1</v>
      </c>
      <c r="B25" s="56">
        <v>52</v>
      </c>
      <c r="C25" s="56">
        <v>10112134711</v>
      </c>
      <c r="D25" s="55" t="s">
        <v>81</v>
      </c>
      <c r="E25" s="47" t="s">
        <v>82</v>
      </c>
      <c r="F25" s="56" t="s">
        <v>32</v>
      </c>
      <c r="G25" s="86" t="s">
        <v>64</v>
      </c>
      <c r="H25" s="90">
        <f>H23</f>
        <v>7.8390046296296291E-4</v>
      </c>
      <c r="I25" s="90">
        <f t="shared" ref="I25:K25" si="1">I23</f>
        <v>1.5103125000000002E-3</v>
      </c>
      <c r="J25" s="90">
        <f t="shared" si="1"/>
        <v>2.268900462962963E-3</v>
      </c>
      <c r="K25" s="90">
        <f t="shared" si="1"/>
        <v>55.092764993649027</v>
      </c>
      <c r="L25" s="47"/>
      <c r="M25" s="90" t="str">
        <f>M23</f>
        <v>Финал</v>
      </c>
    </row>
    <row r="26" spans="1:13" ht="16.5" customHeight="1" x14ac:dyDescent="0.2">
      <c r="A26" s="85">
        <v>1</v>
      </c>
      <c r="B26" s="56">
        <v>57</v>
      </c>
      <c r="C26" s="56">
        <v>10095184666</v>
      </c>
      <c r="D26" s="55" t="s">
        <v>83</v>
      </c>
      <c r="E26" s="47" t="s">
        <v>84</v>
      </c>
      <c r="F26" s="56" t="s">
        <v>32</v>
      </c>
      <c r="G26" s="86" t="s">
        <v>64</v>
      </c>
      <c r="H26" s="90">
        <f>H23</f>
        <v>7.8390046296296291E-4</v>
      </c>
      <c r="I26" s="90">
        <f t="shared" ref="I26:K26" si="2">I23</f>
        <v>1.5103125000000002E-3</v>
      </c>
      <c r="J26" s="90">
        <f t="shared" si="2"/>
        <v>2.268900462962963E-3</v>
      </c>
      <c r="K26" s="90">
        <f t="shared" si="2"/>
        <v>55.092764993649027</v>
      </c>
      <c r="L26" s="47"/>
      <c r="M26" s="90" t="str">
        <f>M23</f>
        <v>Финал</v>
      </c>
    </row>
    <row r="27" spans="1:13" ht="16.5" customHeight="1" thickBot="1" x14ac:dyDescent="0.25">
      <c r="A27" s="95">
        <v>1</v>
      </c>
      <c r="B27" s="96">
        <v>23</v>
      </c>
      <c r="C27" s="96">
        <v>10113386213</v>
      </c>
      <c r="D27" s="97" t="s">
        <v>85</v>
      </c>
      <c r="E27" s="98" t="s">
        <v>86</v>
      </c>
      <c r="F27" s="96" t="s">
        <v>38</v>
      </c>
      <c r="G27" s="99" t="s">
        <v>64</v>
      </c>
      <c r="H27" s="100">
        <f>H23</f>
        <v>7.8390046296296291E-4</v>
      </c>
      <c r="I27" s="100">
        <f t="shared" ref="I27:K27" si="3">I23</f>
        <v>1.5103125000000002E-3</v>
      </c>
      <c r="J27" s="100">
        <f t="shared" si="3"/>
        <v>2.268900462962963E-3</v>
      </c>
      <c r="K27" s="100">
        <f t="shared" si="3"/>
        <v>55.092764993649027</v>
      </c>
      <c r="L27" s="98"/>
      <c r="M27" s="100" t="str">
        <f>M23</f>
        <v>Финал</v>
      </c>
    </row>
    <row r="28" spans="1:13" ht="16.5" customHeight="1" x14ac:dyDescent="0.2">
      <c r="A28" s="101">
        <v>2</v>
      </c>
      <c r="B28" s="102">
        <v>27</v>
      </c>
      <c r="C28" s="102">
        <v>10092183326</v>
      </c>
      <c r="D28" s="103" t="s">
        <v>87</v>
      </c>
      <c r="E28" s="104" t="s">
        <v>88</v>
      </c>
      <c r="F28" s="102" t="s">
        <v>38</v>
      </c>
      <c r="G28" s="105" t="s">
        <v>45</v>
      </c>
      <c r="H28" s="106">
        <v>8.411226851851852E-4</v>
      </c>
      <c r="I28" s="106">
        <v>1.6154629629629629E-3</v>
      </c>
      <c r="J28" s="106">
        <v>2.3767013888888887E-3</v>
      </c>
      <c r="K28" s="107">
        <f t="shared" ref="K24:K42" si="4">$K$19/((J28*24))</f>
        <v>52.593902029248056</v>
      </c>
      <c r="L28" s="104"/>
      <c r="M28" s="108" t="s">
        <v>71</v>
      </c>
    </row>
    <row r="29" spans="1:13" ht="16.5" customHeight="1" x14ac:dyDescent="0.2">
      <c r="A29" s="85">
        <v>2</v>
      </c>
      <c r="B29" s="56">
        <v>29</v>
      </c>
      <c r="C29" s="56">
        <v>10105978645</v>
      </c>
      <c r="D29" s="55" t="s">
        <v>89</v>
      </c>
      <c r="E29" s="47" t="s">
        <v>90</v>
      </c>
      <c r="F29" s="56" t="s">
        <v>38</v>
      </c>
      <c r="G29" s="86" t="s">
        <v>45</v>
      </c>
      <c r="H29" s="90">
        <f t="shared" ref="H29:K29" si="5">H28</f>
        <v>8.411226851851852E-4</v>
      </c>
      <c r="I29" s="90">
        <f t="shared" si="5"/>
        <v>1.6154629629629629E-3</v>
      </c>
      <c r="J29" s="90">
        <f t="shared" si="5"/>
        <v>2.3767013888888887E-3</v>
      </c>
      <c r="K29" s="90">
        <f t="shared" si="5"/>
        <v>52.593902029248056</v>
      </c>
      <c r="L29" s="47"/>
      <c r="M29" s="90" t="str">
        <f>M28</f>
        <v>Финал</v>
      </c>
    </row>
    <row r="30" spans="1:13" ht="16.5" customHeight="1" x14ac:dyDescent="0.2">
      <c r="A30" s="85">
        <v>2</v>
      </c>
      <c r="B30" s="56">
        <v>31</v>
      </c>
      <c r="C30" s="56">
        <v>10110374361</v>
      </c>
      <c r="D30" s="55" t="s">
        <v>91</v>
      </c>
      <c r="E30" s="47" t="s">
        <v>92</v>
      </c>
      <c r="F30" s="56" t="s">
        <v>38</v>
      </c>
      <c r="G30" s="86" t="s">
        <v>45</v>
      </c>
      <c r="H30" s="90">
        <f t="shared" ref="H30:K30" si="6">H28</f>
        <v>8.411226851851852E-4</v>
      </c>
      <c r="I30" s="90">
        <f t="shared" si="6"/>
        <v>1.6154629629629629E-3</v>
      </c>
      <c r="J30" s="90">
        <f t="shared" si="6"/>
        <v>2.3767013888888887E-3</v>
      </c>
      <c r="K30" s="90">
        <f t="shared" si="6"/>
        <v>52.593902029248056</v>
      </c>
      <c r="L30" s="47"/>
      <c r="M30" s="90" t="str">
        <f>M28</f>
        <v>Финал</v>
      </c>
    </row>
    <row r="31" spans="1:13" ht="16.5" customHeight="1" x14ac:dyDescent="0.2">
      <c r="A31" s="118">
        <v>2</v>
      </c>
      <c r="B31" s="119">
        <v>28</v>
      </c>
      <c r="C31" s="119">
        <v>10105798688</v>
      </c>
      <c r="D31" s="120" t="s">
        <v>93</v>
      </c>
      <c r="E31" s="121" t="s">
        <v>94</v>
      </c>
      <c r="F31" s="119" t="s">
        <v>38</v>
      </c>
      <c r="G31" s="122" t="s">
        <v>45</v>
      </c>
      <c r="H31" s="90">
        <f t="shared" ref="H31:K31" si="7">H28</f>
        <v>8.411226851851852E-4</v>
      </c>
      <c r="I31" s="90">
        <f t="shared" si="7"/>
        <v>1.6154629629629629E-3</v>
      </c>
      <c r="J31" s="90">
        <f t="shared" si="7"/>
        <v>2.3767013888888887E-3</v>
      </c>
      <c r="K31" s="90">
        <f t="shared" si="7"/>
        <v>52.593902029248056</v>
      </c>
      <c r="L31" s="121"/>
      <c r="M31" s="90" t="str">
        <f>M28</f>
        <v>Финал</v>
      </c>
    </row>
    <row r="32" spans="1:13" ht="16.5" customHeight="1" thickBot="1" x14ac:dyDescent="0.25">
      <c r="A32" s="124">
        <v>2</v>
      </c>
      <c r="B32" s="96">
        <v>30</v>
      </c>
      <c r="C32" s="96">
        <v>10106037350</v>
      </c>
      <c r="D32" s="97" t="s">
        <v>95</v>
      </c>
      <c r="E32" s="98" t="s">
        <v>96</v>
      </c>
      <c r="F32" s="96" t="s">
        <v>38</v>
      </c>
      <c r="G32" s="99" t="s">
        <v>45</v>
      </c>
      <c r="H32" s="100">
        <f t="shared" ref="H32:K32" si="8">H28</f>
        <v>8.411226851851852E-4</v>
      </c>
      <c r="I32" s="100">
        <f t="shared" si="8"/>
        <v>1.6154629629629629E-3</v>
      </c>
      <c r="J32" s="100">
        <f t="shared" si="8"/>
        <v>2.3767013888888887E-3</v>
      </c>
      <c r="K32" s="100">
        <f t="shared" si="8"/>
        <v>52.593902029248056</v>
      </c>
      <c r="L32" s="98"/>
      <c r="M32" s="100" t="str">
        <f>M28</f>
        <v>Финал</v>
      </c>
    </row>
    <row r="33" spans="1:13" ht="16.5" customHeight="1" x14ac:dyDescent="0.2">
      <c r="A33" s="123">
        <v>3</v>
      </c>
      <c r="B33" s="92">
        <v>10</v>
      </c>
      <c r="C33" s="92">
        <v>10113498771</v>
      </c>
      <c r="D33" s="93" t="s">
        <v>97</v>
      </c>
      <c r="E33" s="94" t="s">
        <v>98</v>
      </c>
      <c r="F33" s="92" t="s">
        <v>32</v>
      </c>
      <c r="G33" s="110" t="s">
        <v>64</v>
      </c>
      <c r="H33" s="116">
        <v>8.043287037037038E-4</v>
      </c>
      <c r="I33" s="116">
        <v>1.5650578703703705E-3</v>
      </c>
      <c r="J33" s="116">
        <v>2.3625694444444445E-3</v>
      </c>
      <c r="K33" s="111">
        <f t="shared" si="4"/>
        <v>52.908497692601628</v>
      </c>
      <c r="L33" s="94"/>
      <c r="M33" s="125" t="s">
        <v>71</v>
      </c>
    </row>
    <row r="34" spans="1:13" ht="22.5" customHeight="1" x14ac:dyDescent="0.2">
      <c r="A34" s="85">
        <v>3</v>
      </c>
      <c r="B34" s="56">
        <v>54</v>
      </c>
      <c r="C34" s="56">
        <v>10105029156</v>
      </c>
      <c r="D34" s="55" t="s">
        <v>99</v>
      </c>
      <c r="E34" s="47" t="s">
        <v>100</v>
      </c>
      <c r="F34" s="56" t="s">
        <v>32</v>
      </c>
      <c r="G34" s="86" t="s">
        <v>64</v>
      </c>
      <c r="H34" s="90">
        <f t="shared" ref="H34:K34" si="9">H33</f>
        <v>8.043287037037038E-4</v>
      </c>
      <c r="I34" s="90">
        <f t="shared" si="9"/>
        <v>1.5650578703703705E-3</v>
      </c>
      <c r="J34" s="90">
        <f t="shared" si="9"/>
        <v>2.3625694444444445E-3</v>
      </c>
      <c r="K34" s="90">
        <f t="shared" si="9"/>
        <v>52.908497692601628</v>
      </c>
      <c r="L34" s="47"/>
      <c r="M34" s="90" t="str">
        <f>M33</f>
        <v>Финал</v>
      </c>
    </row>
    <row r="35" spans="1:13" ht="18.75" customHeight="1" x14ac:dyDescent="0.2">
      <c r="A35" s="85">
        <v>3</v>
      </c>
      <c r="B35" s="56">
        <v>53</v>
      </c>
      <c r="C35" s="56">
        <v>10115982577</v>
      </c>
      <c r="D35" s="55" t="s">
        <v>101</v>
      </c>
      <c r="E35" s="47" t="s">
        <v>102</v>
      </c>
      <c r="F35" s="56" t="s">
        <v>40</v>
      </c>
      <c r="G35" s="86" t="s">
        <v>64</v>
      </c>
      <c r="H35" s="90">
        <f t="shared" ref="H35:K35" si="10">H33</f>
        <v>8.043287037037038E-4</v>
      </c>
      <c r="I35" s="90">
        <f t="shared" si="10"/>
        <v>1.5650578703703705E-3</v>
      </c>
      <c r="J35" s="90">
        <f t="shared" si="10"/>
        <v>2.3625694444444445E-3</v>
      </c>
      <c r="K35" s="90">
        <f t="shared" si="10"/>
        <v>52.908497692601628</v>
      </c>
      <c r="L35" s="47"/>
      <c r="M35" s="90" t="str">
        <f>M33</f>
        <v>Финал</v>
      </c>
    </row>
    <row r="36" spans="1:13" ht="16.5" customHeight="1" x14ac:dyDescent="0.2">
      <c r="A36" s="118">
        <v>3</v>
      </c>
      <c r="B36" s="119">
        <v>20</v>
      </c>
      <c r="C36" s="119">
        <v>10100460153</v>
      </c>
      <c r="D36" s="120" t="s">
        <v>103</v>
      </c>
      <c r="E36" s="121" t="s">
        <v>104</v>
      </c>
      <c r="F36" s="119" t="s">
        <v>40</v>
      </c>
      <c r="G36" s="122" t="s">
        <v>64</v>
      </c>
      <c r="H36" s="90">
        <f t="shared" ref="H36:K36" si="11">H33</f>
        <v>8.043287037037038E-4</v>
      </c>
      <c r="I36" s="90">
        <f t="shared" si="11"/>
        <v>1.5650578703703705E-3</v>
      </c>
      <c r="J36" s="90">
        <f t="shared" si="11"/>
        <v>2.3625694444444445E-3</v>
      </c>
      <c r="K36" s="90">
        <f t="shared" si="11"/>
        <v>52.908497692601628</v>
      </c>
      <c r="L36" s="121"/>
      <c r="M36" s="90" t="str">
        <f>M33</f>
        <v>Финал</v>
      </c>
    </row>
    <row r="37" spans="1:13" ht="16.5" customHeight="1" thickBot="1" x14ac:dyDescent="0.25">
      <c r="A37" s="95">
        <v>3</v>
      </c>
      <c r="B37" s="96">
        <v>18</v>
      </c>
      <c r="C37" s="96">
        <v>10100460153</v>
      </c>
      <c r="D37" s="97" t="s">
        <v>105</v>
      </c>
      <c r="E37" s="98" t="s">
        <v>106</v>
      </c>
      <c r="F37" s="96" t="s">
        <v>40</v>
      </c>
      <c r="G37" s="99" t="s">
        <v>64</v>
      </c>
      <c r="H37" s="100">
        <f t="shared" ref="H37:K37" si="12">H33</f>
        <v>8.043287037037038E-4</v>
      </c>
      <c r="I37" s="100">
        <f t="shared" si="12"/>
        <v>1.5650578703703705E-3</v>
      </c>
      <c r="J37" s="100">
        <f t="shared" si="12"/>
        <v>2.3625694444444445E-3</v>
      </c>
      <c r="K37" s="100">
        <f t="shared" si="12"/>
        <v>52.908497692601628</v>
      </c>
      <c r="L37" s="121"/>
      <c r="M37" s="100" t="str">
        <f>M33</f>
        <v>Финал</v>
      </c>
    </row>
    <row r="38" spans="1:13" ht="16.5" customHeight="1" x14ac:dyDescent="0.2">
      <c r="A38" s="109">
        <v>4</v>
      </c>
      <c r="B38" s="92">
        <v>64</v>
      </c>
      <c r="C38" s="92">
        <v>10104123420</v>
      </c>
      <c r="D38" s="93" t="s">
        <v>107</v>
      </c>
      <c r="E38" s="94" t="s">
        <v>108</v>
      </c>
      <c r="F38" s="92" t="s">
        <v>32</v>
      </c>
      <c r="G38" s="110" t="s">
        <v>65</v>
      </c>
      <c r="H38" s="115">
        <v>8.1931712962962958E-4</v>
      </c>
      <c r="I38" s="115">
        <v>1.6068865740740739E-3</v>
      </c>
      <c r="J38" s="115">
        <v>2.3999305555555553E-3</v>
      </c>
      <c r="K38" s="114">
        <f t="shared" si="4"/>
        <v>52.084840417836169</v>
      </c>
      <c r="L38" s="134"/>
      <c r="M38" s="125" t="s">
        <v>71</v>
      </c>
    </row>
    <row r="39" spans="1:13" ht="16.5" customHeight="1" x14ac:dyDescent="0.2">
      <c r="A39" s="85">
        <v>4</v>
      </c>
      <c r="B39" s="56">
        <v>69</v>
      </c>
      <c r="C39" s="56">
        <v>10204006717</v>
      </c>
      <c r="D39" s="55" t="s">
        <v>109</v>
      </c>
      <c r="E39" s="47" t="s">
        <v>110</v>
      </c>
      <c r="F39" s="56" t="s">
        <v>40</v>
      </c>
      <c r="G39" s="86" t="s">
        <v>65</v>
      </c>
      <c r="H39" s="90">
        <f t="shared" ref="H39" si="13">H38</f>
        <v>8.1931712962962958E-4</v>
      </c>
      <c r="I39" s="90">
        <f t="shared" ref="I39" si="14">I38</f>
        <v>1.6068865740740739E-3</v>
      </c>
      <c r="J39" s="90">
        <f t="shared" ref="J39" si="15">J38</f>
        <v>2.3999305555555553E-3</v>
      </c>
      <c r="K39" s="90">
        <f t="shared" ref="K39" si="16">K38</f>
        <v>52.084840417836169</v>
      </c>
      <c r="L39" s="47"/>
      <c r="M39" s="90" t="str">
        <f t="shared" ref="M39" si="17">M38</f>
        <v>Финал</v>
      </c>
    </row>
    <row r="40" spans="1:13" ht="16.5" customHeight="1" x14ac:dyDescent="0.2">
      <c r="A40" s="118">
        <v>4</v>
      </c>
      <c r="B40" s="119">
        <v>62</v>
      </c>
      <c r="C40" s="119">
        <v>10094202643</v>
      </c>
      <c r="D40" s="120" t="s">
        <v>111</v>
      </c>
      <c r="E40" s="121" t="s">
        <v>112</v>
      </c>
      <c r="F40" s="119" t="s">
        <v>40</v>
      </c>
      <c r="G40" s="122" t="s">
        <v>65</v>
      </c>
      <c r="H40" s="90">
        <f t="shared" ref="H40:K40" si="18">H38</f>
        <v>8.1931712962962958E-4</v>
      </c>
      <c r="I40" s="90">
        <f t="shared" si="18"/>
        <v>1.6068865740740739E-3</v>
      </c>
      <c r="J40" s="90">
        <f t="shared" si="18"/>
        <v>2.3999305555555553E-3</v>
      </c>
      <c r="K40" s="90">
        <f t="shared" si="18"/>
        <v>52.084840417836169</v>
      </c>
      <c r="L40" s="121"/>
      <c r="M40" s="90" t="str">
        <f t="shared" ref="M40" si="19">M38</f>
        <v>Финал</v>
      </c>
    </row>
    <row r="41" spans="1:13" ht="16.5" customHeight="1" thickBot="1" x14ac:dyDescent="0.25">
      <c r="A41" s="95">
        <v>4</v>
      </c>
      <c r="B41" s="96">
        <v>68</v>
      </c>
      <c r="C41" s="96">
        <v>10104596696</v>
      </c>
      <c r="D41" s="97" t="s">
        <v>113</v>
      </c>
      <c r="E41" s="98" t="s">
        <v>114</v>
      </c>
      <c r="F41" s="96" t="s">
        <v>40</v>
      </c>
      <c r="G41" s="99" t="s">
        <v>65</v>
      </c>
      <c r="H41" s="90">
        <f t="shared" ref="H41:K41" si="20">H38</f>
        <v>8.1931712962962958E-4</v>
      </c>
      <c r="I41" s="90">
        <f t="shared" si="20"/>
        <v>1.6068865740740739E-3</v>
      </c>
      <c r="J41" s="90">
        <f t="shared" si="20"/>
        <v>2.3999305555555553E-3</v>
      </c>
      <c r="K41" s="90">
        <f t="shared" si="20"/>
        <v>52.084840417836169</v>
      </c>
      <c r="L41" s="98"/>
      <c r="M41" s="90" t="str">
        <f t="shared" ref="M41" si="21">M38</f>
        <v>Финал</v>
      </c>
    </row>
    <row r="42" spans="1:13" ht="16.5" customHeight="1" x14ac:dyDescent="0.2">
      <c r="A42" s="112">
        <v>5</v>
      </c>
      <c r="B42" s="132">
        <v>47</v>
      </c>
      <c r="C42" s="132">
        <v>10084268530</v>
      </c>
      <c r="D42" s="133" t="s">
        <v>115</v>
      </c>
      <c r="E42" s="134" t="s">
        <v>116</v>
      </c>
      <c r="F42" s="132" t="s">
        <v>32</v>
      </c>
      <c r="G42" s="113" t="s">
        <v>117</v>
      </c>
      <c r="H42" s="115">
        <v>8.3993055555555557E-4</v>
      </c>
      <c r="I42" s="115">
        <v>1.627476851851852E-3</v>
      </c>
      <c r="J42" s="115">
        <v>2.442951388888889E-3</v>
      </c>
      <c r="K42" s="114">
        <f t="shared" si="4"/>
        <v>51.167616583993059</v>
      </c>
      <c r="L42" s="134"/>
      <c r="M42" s="135" t="s">
        <v>72</v>
      </c>
    </row>
    <row r="43" spans="1:13" ht="16.5" customHeight="1" x14ac:dyDescent="0.2">
      <c r="A43" s="85">
        <v>5</v>
      </c>
      <c r="B43" s="126">
        <v>44</v>
      </c>
      <c r="C43" s="126">
        <v>10091960832</v>
      </c>
      <c r="D43" s="127" t="s">
        <v>118</v>
      </c>
      <c r="E43" s="128" t="s">
        <v>119</v>
      </c>
      <c r="F43" s="126" t="s">
        <v>40</v>
      </c>
      <c r="G43" s="86" t="s">
        <v>117</v>
      </c>
      <c r="H43" s="90">
        <f t="shared" ref="H43:K43" si="22">H42</f>
        <v>8.3993055555555557E-4</v>
      </c>
      <c r="I43" s="90">
        <f t="shared" si="22"/>
        <v>1.627476851851852E-3</v>
      </c>
      <c r="J43" s="90">
        <f t="shared" si="22"/>
        <v>2.442951388888889E-3</v>
      </c>
      <c r="K43" s="90">
        <f t="shared" si="22"/>
        <v>51.167616583993059</v>
      </c>
      <c r="L43" s="128"/>
      <c r="M43" s="90" t="str">
        <f>M42</f>
        <v>Квалификация</v>
      </c>
    </row>
    <row r="44" spans="1:13" ht="16.5" customHeight="1" x14ac:dyDescent="0.2">
      <c r="A44" s="85">
        <v>5</v>
      </c>
      <c r="B44" s="126">
        <v>46</v>
      </c>
      <c r="C44" s="126">
        <v>10084385132</v>
      </c>
      <c r="D44" s="127" t="s">
        <v>120</v>
      </c>
      <c r="E44" s="128" t="s">
        <v>121</v>
      </c>
      <c r="F44" s="126" t="s">
        <v>40</v>
      </c>
      <c r="G44" s="86" t="s">
        <v>117</v>
      </c>
      <c r="H44" s="90">
        <f t="shared" ref="H44:K44" si="23">H42</f>
        <v>8.3993055555555557E-4</v>
      </c>
      <c r="I44" s="90">
        <f t="shared" si="23"/>
        <v>1.627476851851852E-3</v>
      </c>
      <c r="J44" s="90">
        <f t="shared" si="23"/>
        <v>2.442951388888889E-3</v>
      </c>
      <c r="K44" s="90">
        <f t="shared" si="23"/>
        <v>51.167616583993059</v>
      </c>
      <c r="L44" s="128"/>
      <c r="M44" s="90" t="str">
        <f>M42</f>
        <v>Квалификация</v>
      </c>
    </row>
    <row r="45" spans="1:13" ht="16.5" customHeight="1" x14ac:dyDescent="0.2">
      <c r="A45" s="85">
        <v>5</v>
      </c>
      <c r="B45" s="126">
        <v>45</v>
      </c>
      <c r="C45" s="126">
        <v>10091970330</v>
      </c>
      <c r="D45" s="127" t="s">
        <v>122</v>
      </c>
      <c r="E45" s="128" t="s">
        <v>123</v>
      </c>
      <c r="F45" s="126" t="s">
        <v>40</v>
      </c>
      <c r="G45" s="86" t="s">
        <v>117</v>
      </c>
      <c r="H45" s="90">
        <f t="shared" ref="H45:K45" si="24">H42</f>
        <v>8.3993055555555557E-4</v>
      </c>
      <c r="I45" s="90">
        <f t="shared" si="24"/>
        <v>1.627476851851852E-3</v>
      </c>
      <c r="J45" s="90">
        <f t="shared" si="24"/>
        <v>2.442951388888889E-3</v>
      </c>
      <c r="K45" s="90">
        <f t="shared" si="24"/>
        <v>51.167616583993059</v>
      </c>
      <c r="L45" s="128"/>
      <c r="M45" s="90" t="str">
        <f>M42</f>
        <v>Квалификация</v>
      </c>
    </row>
    <row r="46" spans="1:13" ht="16.5" customHeight="1" thickBot="1" x14ac:dyDescent="0.25">
      <c r="A46" s="95">
        <v>5</v>
      </c>
      <c r="B46" s="129">
        <v>48</v>
      </c>
      <c r="C46" s="129">
        <v>10113019835</v>
      </c>
      <c r="D46" s="130" t="s">
        <v>124</v>
      </c>
      <c r="E46" s="131" t="s">
        <v>125</v>
      </c>
      <c r="F46" s="129" t="s">
        <v>40</v>
      </c>
      <c r="G46" s="99" t="s">
        <v>117</v>
      </c>
      <c r="H46" s="100">
        <f t="shared" ref="H46:K46" si="25">H42</f>
        <v>8.3993055555555557E-4</v>
      </c>
      <c r="I46" s="100">
        <f t="shared" si="25"/>
        <v>1.627476851851852E-3</v>
      </c>
      <c r="J46" s="100">
        <f t="shared" si="25"/>
        <v>2.442951388888889E-3</v>
      </c>
      <c r="K46" s="100">
        <f t="shared" si="25"/>
        <v>51.167616583993059</v>
      </c>
      <c r="L46" s="131"/>
      <c r="M46" s="100" t="str">
        <f>M42</f>
        <v>Квалификация</v>
      </c>
    </row>
    <row r="47" spans="1:13" ht="16.5" customHeight="1" x14ac:dyDescent="0.2">
      <c r="A47" s="112">
        <v>6</v>
      </c>
      <c r="B47" s="132">
        <v>32</v>
      </c>
      <c r="C47" s="132">
        <v>10099853804</v>
      </c>
      <c r="D47" s="133" t="s">
        <v>126</v>
      </c>
      <c r="E47" s="134" t="s">
        <v>127</v>
      </c>
      <c r="F47" s="132" t="s">
        <v>32</v>
      </c>
      <c r="G47" s="113" t="s">
        <v>128</v>
      </c>
      <c r="H47" s="115">
        <v>8.4770833333333323E-4</v>
      </c>
      <c r="I47" s="115">
        <v>1.6461689814814817E-3</v>
      </c>
      <c r="J47" s="115">
        <v>2.5010532407407408E-3</v>
      </c>
      <c r="K47" s="114">
        <f t="shared" ref="K43:K47" si="26">$K$19/((J47*24))</f>
        <v>49.97894405597642</v>
      </c>
      <c r="L47" s="134"/>
      <c r="M47" s="135" t="s">
        <v>72</v>
      </c>
    </row>
    <row r="48" spans="1:13" ht="16.5" customHeight="1" x14ac:dyDescent="0.2">
      <c r="A48" s="85">
        <v>6</v>
      </c>
      <c r="B48" s="126">
        <v>34</v>
      </c>
      <c r="C48" s="126">
        <v>10099853905</v>
      </c>
      <c r="D48" s="127" t="s">
        <v>129</v>
      </c>
      <c r="E48" s="128" t="s">
        <v>130</v>
      </c>
      <c r="F48" s="126" t="s">
        <v>38</v>
      </c>
      <c r="G48" s="86" t="s">
        <v>128</v>
      </c>
      <c r="H48" s="90">
        <f t="shared" ref="H48:K48" si="27">H47</f>
        <v>8.4770833333333323E-4</v>
      </c>
      <c r="I48" s="90">
        <f t="shared" si="27"/>
        <v>1.6461689814814817E-3</v>
      </c>
      <c r="J48" s="90">
        <f t="shared" si="27"/>
        <v>2.5010532407407408E-3</v>
      </c>
      <c r="K48" s="90">
        <f t="shared" si="27"/>
        <v>49.97894405597642</v>
      </c>
      <c r="L48" s="128"/>
      <c r="M48" s="90" t="str">
        <f>M47</f>
        <v>Квалификация</v>
      </c>
    </row>
    <row r="49" spans="1:13" ht="16.5" customHeight="1" x14ac:dyDescent="0.2">
      <c r="A49" s="85">
        <v>6</v>
      </c>
      <c r="B49" s="126">
        <v>36</v>
      </c>
      <c r="C49" s="126">
        <v>10090366392</v>
      </c>
      <c r="D49" s="127" t="s">
        <v>131</v>
      </c>
      <c r="E49" s="128" t="s">
        <v>132</v>
      </c>
      <c r="F49" s="126" t="s">
        <v>32</v>
      </c>
      <c r="G49" s="86" t="s">
        <v>128</v>
      </c>
      <c r="H49" s="90">
        <f t="shared" ref="H49:K49" si="28">H47</f>
        <v>8.4770833333333323E-4</v>
      </c>
      <c r="I49" s="90">
        <f t="shared" si="28"/>
        <v>1.6461689814814817E-3</v>
      </c>
      <c r="J49" s="90">
        <f t="shared" si="28"/>
        <v>2.5010532407407408E-3</v>
      </c>
      <c r="K49" s="90">
        <f t="shared" si="28"/>
        <v>49.97894405597642</v>
      </c>
      <c r="L49" s="128"/>
      <c r="M49" s="90" t="str">
        <f>M47</f>
        <v>Квалификация</v>
      </c>
    </row>
    <row r="50" spans="1:13" ht="16.5" customHeight="1" x14ac:dyDescent="0.2">
      <c r="A50" s="85">
        <v>6</v>
      </c>
      <c r="B50" s="126">
        <v>33</v>
      </c>
      <c r="C50" s="126">
        <v>10090436720</v>
      </c>
      <c r="D50" s="127" t="s">
        <v>133</v>
      </c>
      <c r="E50" s="128" t="s">
        <v>134</v>
      </c>
      <c r="F50" s="126" t="s">
        <v>32</v>
      </c>
      <c r="G50" s="86" t="s">
        <v>128</v>
      </c>
      <c r="H50" s="90">
        <f t="shared" ref="H50:K50" si="29">H47</f>
        <v>8.4770833333333323E-4</v>
      </c>
      <c r="I50" s="90">
        <f t="shared" si="29"/>
        <v>1.6461689814814817E-3</v>
      </c>
      <c r="J50" s="90">
        <f t="shared" si="29"/>
        <v>2.5010532407407408E-3</v>
      </c>
      <c r="K50" s="90">
        <f t="shared" si="29"/>
        <v>49.97894405597642</v>
      </c>
      <c r="L50" s="128"/>
      <c r="M50" s="90" t="str">
        <f>M47</f>
        <v>Квалификация</v>
      </c>
    </row>
    <row r="51" spans="1:13" ht="16.5" customHeight="1" thickBot="1" x14ac:dyDescent="0.25">
      <c r="A51" s="95">
        <v>6</v>
      </c>
      <c r="B51" s="129">
        <v>35</v>
      </c>
      <c r="C51" s="129">
        <v>10113560510</v>
      </c>
      <c r="D51" s="130" t="s">
        <v>135</v>
      </c>
      <c r="E51" s="131" t="s">
        <v>136</v>
      </c>
      <c r="F51" s="129" t="s">
        <v>40</v>
      </c>
      <c r="G51" s="99" t="s">
        <v>128</v>
      </c>
      <c r="H51" s="100">
        <f t="shared" ref="H51:K51" si="30">H47</f>
        <v>8.4770833333333323E-4</v>
      </c>
      <c r="I51" s="100">
        <f t="shared" si="30"/>
        <v>1.6461689814814817E-3</v>
      </c>
      <c r="J51" s="100">
        <f t="shared" si="30"/>
        <v>2.5010532407407408E-3</v>
      </c>
      <c r="K51" s="100">
        <f t="shared" si="30"/>
        <v>49.97894405597642</v>
      </c>
      <c r="L51" s="131"/>
      <c r="M51" s="100" t="str">
        <f>M47</f>
        <v>Квалификация</v>
      </c>
    </row>
    <row r="52" spans="1:13" ht="16.5" customHeight="1" x14ac:dyDescent="0.2">
      <c r="A52" s="112">
        <v>7</v>
      </c>
      <c r="B52" s="132">
        <v>24</v>
      </c>
      <c r="C52" s="132">
        <v>10103841615</v>
      </c>
      <c r="D52" s="133" t="s">
        <v>137</v>
      </c>
      <c r="E52" s="134" t="s">
        <v>69</v>
      </c>
      <c r="F52" s="132" t="s">
        <v>41</v>
      </c>
      <c r="G52" s="113" t="s">
        <v>64</v>
      </c>
      <c r="H52" s="115">
        <v>8.6613425925925931E-4</v>
      </c>
      <c r="I52" s="115">
        <v>1.6667361111111112E-3</v>
      </c>
      <c r="J52" s="115">
        <v>2.522824074074074E-3</v>
      </c>
      <c r="K52" s="114">
        <f t="shared" ref="K48:K52" si="31">$K$19/((J52*24))</f>
        <v>49.547648321802804</v>
      </c>
      <c r="L52" s="134"/>
      <c r="M52" s="135" t="s">
        <v>72</v>
      </c>
    </row>
    <row r="53" spans="1:13" ht="16.5" customHeight="1" x14ac:dyDescent="0.2">
      <c r="A53" s="85">
        <v>7</v>
      </c>
      <c r="B53" s="126">
        <v>25</v>
      </c>
      <c r="C53" s="126">
        <v>10103862227</v>
      </c>
      <c r="D53" s="127" t="s">
        <v>138</v>
      </c>
      <c r="E53" s="128" t="s">
        <v>139</v>
      </c>
      <c r="F53" s="126" t="s">
        <v>40</v>
      </c>
      <c r="G53" s="86" t="s">
        <v>64</v>
      </c>
      <c r="H53" s="90">
        <f t="shared" ref="H53:K53" si="32">H52</f>
        <v>8.6613425925925931E-4</v>
      </c>
      <c r="I53" s="90">
        <f t="shared" si="32"/>
        <v>1.6667361111111112E-3</v>
      </c>
      <c r="J53" s="90">
        <f t="shared" si="32"/>
        <v>2.522824074074074E-3</v>
      </c>
      <c r="K53" s="90">
        <f t="shared" si="32"/>
        <v>49.547648321802804</v>
      </c>
      <c r="L53" s="128"/>
      <c r="M53" s="90" t="str">
        <f>M52</f>
        <v>Квалификация</v>
      </c>
    </row>
    <row r="54" spans="1:13" ht="16.5" customHeight="1" x14ac:dyDescent="0.2">
      <c r="A54" s="85">
        <v>7</v>
      </c>
      <c r="B54" s="126">
        <v>11</v>
      </c>
      <c r="C54" s="126">
        <v>10120490249</v>
      </c>
      <c r="D54" s="127" t="s">
        <v>140</v>
      </c>
      <c r="E54" s="128" t="s">
        <v>141</v>
      </c>
      <c r="F54" s="126" t="s">
        <v>40</v>
      </c>
      <c r="G54" s="86" t="s">
        <v>64</v>
      </c>
      <c r="H54" s="90">
        <f t="shared" ref="H54:K54" si="33">H52</f>
        <v>8.6613425925925931E-4</v>
      </c>
      <c r="I54" s="90">
        <f t="shared" si="33"/>
        <v>1.6667361111111112E-3</v>
      </c>
      <c r="J54" s="90">
        <f t="shared" si="33"/>
        <v>2.522824074074074E-3</v>
      </c>
      <c r="K54" s="90">
        <f t="shared" si="33"/>
        <v>49.547648321802804</v>
      </c>
      <c r="L54" s="128"/>
      <c r="M54" s="90" t="str">
        <f>M52</f>
        <v>Квалификация</v>
      </c>
    </row>
    <row r="55" spans="1:13" ht="16.5" customHeight="1" x14ac:dyDescent="0.2">
      <c r="A55" s="85">
        <v>7</v>
      </c>
      <c r="B55" s="126">
        <v>19</v>
      </c>
      <c r="C55" s="126">
        <v>10103800488</v>
      </c>
      <c r="D55" s="127" t="s">
        <v>142</v>
      </c>
      <c r="E55" s="128" t="s">
        <v>143</v>
      </c>
      <c r="F55" s="126" t="s">
        <v>41</v>
      </c>
      <c r="G55" s="86" t="s">
        <v>64</v>
      </c>
      <c r="H55" s="90">
        <f t="shared" ref="H55:K55" si="34">H52</f>
        <v>8.6613425925925931E-4</v>
      </c>
      <c r="I55" s="90">
        <f t="shared" si="34"/>
        <v>1.6667361111111112E-3</v>
      </c>
      <c r="J55" s="90">
        <f t="shared" si="34"/>
        <v>2.522824074074074E-3</v>
      </c>
      <c r="K55" s="90">
        <f t="shared" si="34"/>
        <v>49.547648321802804</v>
      </c>
      <c r="L55" s="128"/>
      <c r="M55" s="90" t="str">
        <f>M52</f>
        <v>Квалификация</v>
      </c>
    </row>
    <row r="56" spans="1:13" ht="16.5" customHeight="1" thickBot="1" x14ac:dyDescent="0.25">
      <c r="A56" s="95">
        <v>7</v>
      </c>
      <c r="B56" s="129">
        <v>16</v>
      </c>
      <c r="C56" s="129">
        <v>10104083913</v>
      </c>
      <c r="D56" s="130" t="s">
        <v>144</v>
      </c>
      <c r="E56" s="131" t="s">
        <v>145</v>
      </c>
      <c r="F56" s="129" t="s">
        <v>40</v>
      </c>
      <c r="G56" s="99" t="s">
        <v>64</v>
      </c>
      <c r="H56" s="100">
        <f t="shared" ref="H56:K56" si="35">H52</f>
        <v>8.6613425925925931E-4</v>
      </c>
      <c r="I56" s="100">
        <f t="shared" si="35"/>
        <v>1.6667361111111112E-3</v>
      </c>
      <c r="J56" s="100">
        <f t="shared" si="35"/>
        <v>2.522824074074074E-3</v>
      </c>
      <c r="K56" s="100">
        <f t="shared" si="35"/>
        <v>49.547648321802804</v>
      </c>
      <c r="L56" s="131"/>
      <c r="M56" s="100" t="str">
        <f>M52</f>
        <v>Квалификация</v>
      </c>
    </row>
    <row r="57" spans="1:13" ht="16.5" customHeight="1" x14ac:dyDescent="0.2">
      <c r="A57" s="112">
        <v>8</v>
      </c>
      <c r="B57" s="132">
        <v>39</v>
      </c>
      <c r="C57" s="132">
        <v>10089792177</v>
      </c>
      <c r="D57" s="133" t="s">
        <v>146</v>
      </c>
      <c r="E57" s="134" t="s">
        <v>147</v>
      </c>
      <c r="F57" s="132" t="s">
        <v>32</v>
      </c>
      <c r="G57" s="113" t="s">
        <v>66</v>
      </c>
      <c r="H57" s="115">
        <v>8.2502314814814808E-4</v>
      </c>
      <c r="I57" s="115">
        <v>1.656076388888889E-3</v>
      </c>
      <c r="J57" s="115">
        <v>2.5643518518518519E-3</v>
      </c>
      <c r="K57" s="114">
        <f t="shared" ref="K53:K57" si="36">$K$19/((J57*24))</f>
        <v>48.745260877414694</v>
      </c>
      <c r="L57" s="134"/>
      <c r="M57" s="135" t="s">
        <v>72</v>
      </c>
    </row>
    <row r="58" spans="1:13" ht="16.5" customHeight="1" x14ac:dyDescent="0.2">
      <c r="A58" s="85">
        <v>8</v>
      </c>
      <c r="B58" s="126">
        <v>37</v>
      </c>
      <c r="C58" s="126">
        <v>10097295428</v>
      </c>
      <c r="D58" s="127" t="s">
        <v>148</v>
      </c>
      <c r="E58" s="128" t="s">
        <v>149</v>
      </c>
      <c r="F58" s="126" t="s">
        <v>32</v>
      </c>
      <c r="G58" s="86" t="s">
        <v>66</v>
      </c>
      <c r="H58" s="90">
        <f t="shared" ref="H58:K58" si="37">H57</f>
        <v>8.2502314814814808E-4</v>
      </c>
      <c r="I58" s="90">
        <f t="shared" si="37"/>
        <v>1.656076388888889E-3</v>
      </c>
      <c r="J58" s="90">
        <f t="shared" si="37"/>
        <v>2.5643518518518519E-3</v>
      </c>
      <c r="K58" s="90">
        <f t="shared" si="37"/>
        <v>48.745260877414694</v>
      </c>
      <c r="L58" s="128"/>
      <c r="M58" s="90" t="str">
        <f>M57</f>
        <v>Квалификация</v>
      </c>
    </row>
    <row r="59" spans="1:13" ht="16.5" customHeight="1" x14ac:dyDescent="0.2">
      <c r="A59" s="85">
        <v>8</v>
      </c>
      <c r="B59" s="126">
        <v>38</v>
      </c>
      <c r="C59" s="126">
        <v>10095071094</v>
      </c>
      <c r="D59" s="127" t="s">
        <v>150</v>
      </c>
      <c r="E59" s="128" t="s">
        <v>151</v>
      </c>
      <c r="F59" s="126" t="s">
        <v>32</v>
      </c>
      <c r="G59" s="86" t="s">
        <v>66</v>
      </c>
      <c r="H59" s="90">
        <f t="shared" ref="H59:K59" si="38">H57</f>
        <v>8.2502314814814808E-4</v>
      </c>
      <c r="I59" s="90">
        <f t="shared" si="38"/>
        <v>1.656076388888889E-3</v>
      </c>
      <c r="J59" s="90">
        <f t="shared" si="38"/>
        <v>2.5643518518518519E-3</v>
      </c>
      <c r="K59" s="90">
        <f t="shared" si="38"/>
        <v>48.745260877414694</v>
      </c>
      <c r="L59" s="128"/>
      <c r="M59" s="90" t="str">
        <f>M57</f>
        <v>Квалификация</v>
      </c>
    </row>
    <row r="60" spans="1:13" ht="16.5" customHeight="1" x14ac:dyDescent="0.2">
      <c r="A60" s="85">
        <v>8</v>
      </c>
      <c r="B60" s="126">
        <v>40</v>
      </c>
      <c r="C60" s="126">
        <v>10127889733</v>
      </c>
      <c r="D60" s="127" t="s">
        <v>152</v>
      </c>
      <c r="E60" s="128" t="s">
        <v>68</v>
      </c>
      <c r="F60" s="126" t="s">
        <v>40</v>
      </c>
      <c r="G60" s="86" t="s">
        <v>66</v>
      </c>
      <c r="H60" s="90">
        <f t="shared" ref="H60:K60" si="39">H57</f>
        <v>8.2502314814814808E-4</v>
      </c>
      <c r="I60" s="90">
        <f t="shared" si="39"/>
        <v>1.656076388888889E-3</v>
      </c>
      <c r="J60" s="90">
        <f t="shared" si="39"/>
        <v>2.5643518518518519E-3</v>
      </c>
      <c r="K60" s="90">
        <f t="shared" si="39"/>
        <v>48.745260877414694</v>
      </c>
      <c r="L60" s="128"/>
      <c r="M60" s="90" t="str">
        <f>M57</f>
        <v>Квалификация</v>
      </c>
    </row>
    <row r="61" spans="1:13" ht="16.5" customHeight="1" thickBot="1" x14ac:dyDescent="0.25">
      <c r="A61" s="95">
        <v>8</v>
      </c>
      <c r="B61" s="129">
        <v>43</v>
      </c>
      <c r="C61" s="129">
        <v>10126131003</v>
      </c>
      <c r="D61" s="130" t="s">
        <v>153</v>
      </c>
      <c r="E61" s="131" t="s">
        <v>154</v>
      </c>
      <c r="F61" s="129" t="s">
        <v>40</v>
      </c>
      <c r="G61" s="99" t="s">
        <v>66</v>
      </c>
      <c r="H61" s="100">
        <f t="shared" ref="H61:K61" si="40">H57</f>
        <v>8.2502314814814808E-4</v>
      </c>
      <c r="I61" s="100">
        <f t="shared" si="40"/>
        <v>1.656076388888889E-3</v>
      </c>
      <c r="J61" s="100">
        <f t="shared" si="40"/>
        <v>2.5643518518518519E-3</v>
      </c>
      <c r="K61" s="100">
        <f t="shared" si="40"/>
        <v>48.745260877414694</v>
      </c>
      <c r="L61" s="131"/>
      <c r="M61" s="100" t="str">
        <f>M57</f>
        <v>Квалификация</v>
      </c>
    </row>
    <row r="62" spans="1:13" ht="16.5" customHeight="1" x14ac:dyDescent="0.2">
      <c r="A62" s="112">
        <v>9</v>
      </c>
      <c r="B62" s="132">
        <v>79</v>
      </c>
      <c r="C62" s="132">
        <v>10126951964</v>
      </c>
      <c r="D62" s="133" t="s">
        <v>155</v>
      </c>
      <c r="E62" s="134" t="s">
        <v>156</v>
      </c>
      <c r="F62" s="132" t="s">
        <v>40</v>
      </c>
      <c r="G62" s="113" t="s">
        <v>67</v>
      </c>
      <c r="H62" s="115">
        <v>8.9444444444444456E-4</v>
      </c>
      <c r="I62" s="115">
        <v>1.7288078703703704E-3</v>
      </c>
      <c r="J62" s="115">
        <v>2.5700462962962964E-3</v>
      </c>
      <c r="K62" s="114">
        <f t="shared" ref="K58:K62" si="41">$K$19/((J62*24))</f>
        <v>48.637256138201856</v>
      </c>
      <c r="L62" s="134"/>
      <c r="M62" s="135" t="s">
        <v>72</v>
      </c>
    </row>
    <row r="63" spans="1:13" ht="16.5" customHeight="1" x14ac:dyDescent="0.2">
      <c r="A63" s="85">
        <v>9</v>
      </c>
      <c r="B63" s="126">
        <v>78</v>
      </c>
      <c r="C63" s="126">
        <v>10125246481</v>
      </c>
      <c r="D63" s="127" t="s">
        <v>157</v>
      </c>
      <c r="E63" s="128" t="s">
        <v>158</v>
      </c>
      <c r="F63" s="126" t="s">
        <v>40</v>
      </c>
      <c r="G63" s="86" t="s">
        <v>67</v>
      </c>
      <c r="H63" s="90">
        <f t="shared" ref="H63" si="42">H62</f>
        <v>8.9444444444444456E-4</v>
      </c>
      <c r="I63" s="90">
        <f t="shared" ref="I63" si="43">I62</f>
        <v>1.7288078703703704E-3</v>
      </c>
      <c r="J63" s="90">
        <f t="shared" ref="J63" si="44">J62</f>
        <v>2.5700462962962964E-3</v>
      </c>
      <c r="K63" s="90">
        <f t="shared" ref="K63" si="45">K62</f>
        <v>48.637256138201856</v>
      </c>
      <c r="L63" s="128"/>
      <c r="M63" s="90" t="str">
        <f t="shared" ref="M63" si="46">M62</f>
        <v>Квалификация</v>
      </c>
    </row>
    <row r="64" spans="1:13" ht="16.5" customHeight="1" x14ac:dyDescent="0.2">
      <c r="A64" s="85">
        <v>9</v>
      </c>
      <c r="B64" s="126">
        <v>80</v>
      </c>
      <c r="C64" s="126">
        <v>10127889632</v>
      </c>
      <c r="D64" s="127" t="s">
        <v>159</v>
      </c>
      <c r="E64" s="128" t="s">
        <v>160</v>
      </c>
      <c r="F64" s="126" t="s">
        <v>40</v>
      </c>
      <c r="G64" s="86" t="s">
        <v>67</v>
      </c>
      <c r="H64" s="90">
        <f t="shared" ref="H64:K64" si="47">H62</f>
        <v>8.9444444444444456E-4</v>
      </c>
      <c r="I64" s="90">
        <f t="shared" si="47"/>
        <v>1.7288078703703704E-3</v>
      </c>
      <c r="J64" s="90">
        <f t="shared" si="47"/>
        <v>2.5700462962962964E-3</v>
      </c>
      <c r="K64" s="90">
        <f t="shared" si="47"/>
        <v>48.637256138201856</v>
      </c>
      <c r="L64" s="128"/>
      <c r="M64" s="90" t="str">
        <f t="shared" ref="M64" si="48">M62</f>
        <v>Квалификация</v>
      </c>
    </row>
    <row r="65" spans="1:13" ht="16.5" customHeight="1" thickBot="1" x14ac:dyDescent="0.25">
      <c r="A65" s="95">
        <v>9</v>
      </c>
      <c r="B65" s="129">
        <v>77</v>
      </c>
      <c r="C65" s="129">
        <v>10127890642</v>
      </c>
      <c r="D65" s="130" t="s">
        <v>161</v>
      </c>
      <c r="E65" s="131" t="s">
        <v>162</v>
      </c>
      <c r="F65" s="129" t="s">
        <v>40</v>
      </c>
      <c r="G65" s="99" t="s">
        <v>67</v>
      </c>
      <c r="H65" s="90">
        <f t="shared" ref="H65:K65" si="49">H62</f>
        <v>8.9444444444444456E-4</v>
      </c>
      <c r="I65" s="90">
        <f t="shared" si="49"/>
        <v>1.7288078703703704E-3</v>
      </c>
      <c r="J65" s="90">
        <f t="shared" si="49"/>
        <v>2.5700462962962964E-3</v>
      </c>
      <c r="K65" s="90">
        <f t="shared" si="49"/>
        <v>48.637256138201856</v>
      </c>
      <c r="L65" s="131"/>
      <c r="M65" s="90" t="str">
        <f t="shared" ref="M65" si="50">M62</f>
        <v>Квалификация</v>
      </c>
    </row>
    <row r="66" spans="1:13" ht="16.5" customHeight="1" x14ac:dyDescent="0.2">
      <c r="A66" s="112">
        <v>10</v>
      </c>
      <c r="B66" s="132">
        <v>121</v>
      </c>
      <c r="C66" s="132">
        <v>10130166910</v>
      </c>
      <c r="D66" s="133" t="s">
        <v>163</v>
      </c>
      <c r="E66" s="134" t="s">
        <v>164</v>
      </c>
      <c r="F66" s="132" t="s">
        <v>41</v>
      </c>
      <c r="G66" s="113" t="s">
        <v>64</v>
      </c>
      <c r="H66" s="115">
        <v>8.9108796296296288E-4</v>
      </c>
      <c r="I66" s="115">
        <v>1.7611805555555555E-3</v>
      </c>
      <c r="J66" s="115">
        <v>2.6537962962962965E-3</v>
      </c>
      <c r="K66" s="114">
        <f t="shared" ref="K63:K66" si="51">$K$19/((J66*24))</f>
        <v>47.102334182338367</v>
      </c>
      <c r="L66" s="134"/>
      <c r="M66" s="135" t="s">
        <v>72</v>
      </c>
    </row>
    <row r="67" spans="1:13" ht="16.5" customHeight="1" x14ac:dyDescent="0.2">
      <c r="A67" s="85">
        <v>10</v>
      </c>
      <c r="B67" s="126">
        <v>110</v>
      </c>
      <c r="C67" s="126">
        <v>10130175495</v>
      </c>
      <c r="D67" s="127" t="s">
        <v>165</v>
      </c>
      <c r="E67" s="128" t="s">
        <v>166</v>
      </c>
      <c r="F67" s="126" t="s">
        <v>41</v>
      </c>
      <c r="G67" s="86" t="s">
        <v>64</v>
      </c>
      <c r="H67" s="90">
        <f t="shared" ref="H67:K67" si="52">H66</f>
        <v>8.9108796296296288E-4</v>
      </c>
      <c r="I67" s="90">
        <f t="shared" si="52"/>
        <v>1.7611805555555555E-3</v>
      </c>
      <c r="J67" s="90">
        <f t="shared" si="52"/>
        <v>2.6537962962962965E-3</v>
      </c>
      <c r="K67" s="90">
        <f t="shared" si="52"/>
        <v>47.102334182338367</v>
      </c>
      <c r="L67" s="128"/>
      <c r="M67" s="90" t="str">
        <f>M66</f>
        <v>Квалификация</v>
      </c>
    </row>
    <row r="68" spans="1:13" ht="16.5" customHeight="1" x14ac:dyDescent="0.2">
      <c r="A68" s="85">
        <v>10</v>
      </c>
      <c r="B68" s="126">
        <v>109</v>
      </c>
      <c r="C68" s="126">
        <v>10113107135</v>
      </c>
      <c r="D68" s="127" t="s">
        <v>167</v>
      </c>
      <c r="E68" s="128" t="s">
        <v>168</v>
      </c>
      <c r="F68" s="126" t="s">
        <v>41</v>
      </c>
      <c r="G68" s="86" t="s">
        <v>64</v>
      </c>
      <c r="H68" s="90">
        <f t="shared" ref="H68:K68" si="53">H66</f>
        <v>8.9108796296296288E-4</v>
      </c>
      <c r="I68" s="90">
        <f t="shared" si="53"/>
        <v>1.7611805555555555E-3</v>
      </c>
      <c r="J68" s="90">
        <f t="shared" si="53"/>
        <v>2.6537962962962965E-3</v>
      </c>
      <c r="K68" s="90">
        <f t="shared" si="53"/>
        <v>47.102334182338367</v>
      </c>
      <c r="L68" s="128"/>
      <c r="M68" s="90" t="str">
        <f>M66</f>
        <v>Квалификация</v>
      </c>
    </row>
    <row r="69" spans="1:13" ht="16.5" customHeight="1" x14ac:dyDescent="0.2">
      <c r="A69" s="85">
        <v>10</v>
      </c>
      <c r="B69" s="126">
        <v>122</v>
      </c>
      <c r="C69" s="126">
        <v>10115495961</v>
      </c>
      <c r="D69" s="127" t="s">
        <v>169</v>
      </c>
      <c r="E69" s="128" t="s">
        <v>170</v>
      </c>
      <c r="F69" s="126" t="s">
        <v>41</v>
      </c>
      <c r="G69" s="86" t="s">
        <v>64</v>
      </c>
      <c r="H69" s="90">
        <f t="shared" ref="H69:K69" si="54">H66</f>
        <v>8.9108796296296288E-4</v>
      </c>
      <c r="I69" s="90">
        <f t="shared" si="54"/>
        <v>1.7611805555555555E-3</v>
      </c>
      <c r="J69" s="90">
        <f t="shared" si="54"/>
        <v>2.6537962962962965E-3</v>
      </c>
      <c r="K69" s="90">
        <f t="shared" si="54"/>
        <v>47.102334182338367</v>
      </c>
      <c r="L69" s="128"/>
      <c r="M69" s="90" t="str">
        <f>M66</f>
        <v>Квалификация</v>
      </c>
    </row>
    <row r="70" spans="1:13" ht="16.5" customHeight="1" thickBot="1" x14ac:dyDescent="0.25">
      <c r="A70" s="124">
        <v>10</v>
      </c>
      <c r="B70" s="129">
        <v>14</v>
      </c>
      <c r="C70" s="129">
        <v>10130294323</v>
      </c>
      <c r="D70" s="130" t="s">
        <v>171</v>
      </c>
      <c r="E70" s="131" t="s">
        <v>172</v>
      </c>
      <c r="F70" s="129" t="s">
        <v>41</v>
      </c>
      <c r="G70" s="99" t="s">
        <v>64</v>
      </c>
      <c r="H70" s="100">
        <f t="shared" ref="H70:K70" si="55">H66</f>
        <v>8.9108796296296288E-4</v>
      </c>
      <c r="I70" s="100">
        <f t="shared" si="55"/>
        <v>1.7611805555555555E-3</v>
      </c>
      <c r="J70" s="100">
        <f t="shared" si="55"/>
        <v>2.6537962962962965E-3</v>
      </c>
      <c r="K70" s="100">
        <f t="shared" si="55"/>
        <v>47.102334182338367</v>
      </c>
      <c r="L70" s="131"/>
      <c r="M70" s="100" t="str">
        <f>M66</f>
        <v>Квалификация</v>
      </c>
    </row>
    <row r="71" spans="1:13" ht="16.5" customHeight="1" x14ac:dyDescent="0.2">
      <c r="A71" s="112">
        <v>11</v>
      </c>
      <c r="B71" s="132">
        <v>58</v>
      </c>
      <c r="C71" s="132">
        <v>10093068450</v>
      </c>
      <c r="D71" s="133" t="s">
        <v>173</v>
      </c>
      <c r="E71" s="134" t="s">
        <v>174</v>
      </c>
      <c r="F71" s="132" t="s">
        <v>38</v>
      </c>
      <c r="G71" s="113" t="s">
        <v>175</v>
      </c>
      <c r="H71" s="115">
        <v>9.2035879629629629E-4</v>
      </c>
      <c r="I71" s="115">
        <v>1.9450925925925922E-3</v>
      </c>
      <c r="J71" s="115">
        <v>2.9263657407407411E-3</v>
      </c>
      <c r="K71" s="114">
        <f t="shared" ref="K71" si="56">$K$19/((J71*24))</f>
        <v>42.715098205174854</v>
      </c>
      <c r="L71" s="134"/>
      <c r="M71" s="125" t="s">
        <v>72</v>
      </c>
    </row>
    <row r="72" spans="1:13" ht="16.5" customHeight="1" x14ac:dyDescent="0.2">
      <c r="A72" s="85">
        <v>11</v>
      </c>
      <c r="B72" s="126">
        <v>59</v>
      </c>
      <c r="C72" s="126">
        <v>10092735519</v>
      </c>
      <c r="D72" s="127" t="s">
        <v>176</v>
      </c>
      <c r="E72" s="128" t="s">
        <v>177</v>
      </c>
      <c r="F72" s="126" t="s">
        <v>38</v>
      </c>
      <c r="G72" s="86" t="s">
        <v>175</v>
      </c>
      <c r="H72" s="90">
        <f t="shared" ref="H72" si="57">H71</f>
        <v>9.2035879629629629E-4</v>
      </c>
      <c r="I72" s="90">
        <f t="shared" ref="I72" si="58">I71</f>
        <v>1.9450925925925922E-3</v>
      </c>
      <c r="J72" s="90">
        <f t="shared" ref="J72" si="59">J71</f>
        <v>2.9263657407407411E-3</v>
      </c>
      <c r="K72" s="90">
        <f t="shared" ref="K72" si="60">K71</f>
        <v>42.715098205174854</v>
      </c>
      <c r="L72" s="128"/>
      <c r="M72" s="90" t="str">
        <f t="shared" ref="M72" si="61">M71</f>
        <v>Квалификация</v>
      </c>
    </row>
    <row r="73" spans="1:13" ht="16.5" customHeight="1" x14ac:dyDescent="0.2">
      <c r="A73" s="85">
        <v>11</v>
      </c>
      <c r="B73" s="126">
        <v>115</v>
      </c>
      <c r="C73" s="126">
        <v>10119333727</v>
      </c>
      <c r="D73" s="127" t="s">
        <v>178</v>
      </c>
      <c r="E73" s="128" t="s">
        <v>179</v>
      </c>
      <c r="F73" s="126" t="s">
        <v>38</v>
      </c>
      <c r="G73" s="86" t="s">
        <v>175</v>
      </c>
      <c r="H73" s="90">
        <f t="shared" ref="H73:K73" si="62">H71</f>
        <v>9.2035879629629629E-4</v>
      </c>
      <c r="I73" s="90">
        <f t="shared" si="62"/>
        <v>1.9450925925925922E-3</v>
      </c>
      <c r="J73" s="90">
        <f t="shared" si="62"/>
        <v>2.9263657407407411E-3</v>
      </c>
      <c r="K73" s="90">
        <f t="shared" si="62"/>
        <v>42.715098205174854</v>
      </c>
      <c r="L73" s="128"/>
      <c r="M73" s="90" t="str">
        <f t="shared" ref="M73" si="63">M71</f>
        <v>Квалификация</v>
      </c>
    </row>
    <row r="74" spans="1:13" ht="16.5" customHeight="1" thickBot="1" x14ac:dyDescent="0.25">
      <c r="A74" s="95">
        <v>11</v>
      </c>
      <c r="B74" s="129">
        <v>116</v>
      </c>
      <c r="C74" s="129">
        <v>10131461353</v>
      </c>
      <c r="D74" s="130" t="s">
        <v>180</v>
      </c>
      <c r="E74" s="131" t="s">
        <v>181</v>
      </c>
      <c r="F74" s="129" t="s">
        <v>40</v>
      </c>
      <c r="G74" s="99" t="s">
        <v>175</v>
      </c>
      <c r="H74" s="90">
        <f t="shared" ref="H74:K74" si="64">H71</f>
        <v>9.2035879629629629E-4</v>
      </c>
      <c r="I74" s="90">
        <f t="shared" si="64"/>
        <v>1.9450925925925922E-3</v>
      </c>
      <c r="J74" s="90">
        <f t="shared" si="64"/>
        <v>2.9263657407407411E-3</v>
      </c>
      <c r="K74" s="90">
        <f t="shared" si="64"/>
        <v>42.715098205174854</v>
      </c>
      <c r="L74" s="131"/>
      <c r="M74" s="90" t="str">
        <f t="shared" ref="M74" si="65">M71</f>
        <v>Квалификация</v>
      </c>
    </row>
    <row r="75" spans="1:13" ht="16.5" customHeight="1" x14ac:dyDescent="0.2">
      <c r="A75" s="112">
        <v>12</v>
      </c>
      <c r="B75" s="132">
        <v>86</v>
      </c>
      <c r="C75" s="132"/>
      <c r="D75" s="133" t="s">
        <v>182</v>
      </c>
      <c r="E75" s="134" t="s">
        <v>183</v>
      </c>
      <c r="F75" s="132" t="s">
        <v>40</v>
      </c>
      <c r="G75" s="113" t="s">
        <v>184</v>
      </c>
      <c r="H75" s="115">
        <v>1.0011458333333333E-3</v>
      </c>
      <c r="I75" s="115">
        <v>1.9635648148148147E-3</v>
      </c>
      <c r="J75" s="115">
        <v>2.9635532407407406E-3</v>
      </c>
      <c r="K75" s="114">
        <f t="shared" ref="K75" si="66">$K$19/((J75*24))</f>
        <v>42.179097132993036</v>
      </c>
      <c r="L75" s="134"/>
      <c r="M75" s="135" t="s">
        <v>72</v>
      </c>
    </row>
    <row r="76" spans="1:13" ht="16.5" customHeight="1" x14ac:dyDescent="0.2">
      <c r="A76" s="85">
        <v>12</v>
      </c>
      <c r="B76" s="126">
        <v>87</v>
      </c>
      <c r="C76" s="126"/>
      <c r="D76" s="127" t="s">
        <v>185</v>
      </c>
      <c r="E76" s="128" t="s">
        <v>84</v>
      </c>
      <c r="F76" s="126" t="s">
        <v>41</v>
      </c>
      <c r="G76" s="86" t="s">
        <v>184</v>
      </c>
      <c r="H76" s="90">
        <f t="shared" ref="H76:K76" si="67">H75</f>
        <v>1.0011458333333333E-3</v>
      </c>
      <c r="I76" s="90">
        <f t="shared" si="67"/>
        <v>1.9635648148148147E-3</v>
      </c>
      <c r="J76" s="90">
        <f t="shared" si="67"/>
        <v>2.9635532407407406E-3</v>
      </c>
      <c r="K76" s="90">
        <f t="shared" si="67"/>
        <v>42.179097132993036</v>
      </c>
      <c r="L76" s="128"/>
      <c r="M76" s="90" t="str">
        <f>M75</f>
        <v>Квалификация</v>
      </c>
    </row>
    <row r="77" spans="1:13" ht="16.5" customHeight="1" x14ac:dyDescent="0.2">
      <c r="A77" s="85">
        <v>12</v>
      </c>
      <c r="B77" s="126">
        <v>82</v>
      </c>
      <c r="C77" s="126">
        <v>10131524506</v>
      </c>
      <c r="D77" s="127" t="s">
        <v>186</v>
      </c>
      <c r="E77" s="128" t="s">
        <v>187</v>
      </c>
      <c r="F77" s="126" t="s">
        <v>38</v>
      </c>
      <c r="G77" s="86" t="s">
        <v>184</v>
      </c>
      <c r="H77" s="90">
        <f t="shared" ref="H77:K77" si="68">H75</f>
        <v>1.0011458333333333E-3</v>
      </c>
      <c r="I77" s="90">
        <f t="shared" si="68"/>
        <v>1.9635648148148147E-3</v>
      </c>
      <c r="J77" s="90">
        <f t="shared" si="68"/>
        <v>2.9635532407407406E-3</v>
      </c>
      <c r="K77" s="90">
        <f t="shared" si="68"/>
        <v>42.179097132993036</v>
      </c>
      <c r="L77" s="128"/>
      <c r="M77" s="90" t="str">
        <f>M75</f>
        <v>Квалификация</v>
      </c>
    </row>
    <row r="78" spans="1:13" ht="16.5" customHeight="1" x14ac:dyDescent="0.2">
      <c r="A78" s="85">
        <v>12</v>
      </c>
      <c r="B78" s="126">
        <v>84</v>
      </c>
      <c r="C78" s="126"/>
      <c r="D78" s="127" t="s">
        <v>188</v>
      </c>
      <c r="E78" s="128" t="s">
        <v>189</v>
      </c>
      <c r="F78" s="126" t="s">
        <v>41</v>
      </c>
      <c r="G78" s="86" t="s">
        <v>184</v>
      </c>
      <c r="H78" s="90">
        <f t="shared" ref="H78:K78" si="69">H75</f>
        <v>1.0011458333333333E-3</v>
      </c>
      <c r="I78" s="90">
        <f t="shared" si="69"/>
        <v>1.9635648148148147E-3</v>
      </c>
      <c r="J78" s="90">
        <f t="shared" si="69"/>
        <v>2.9635532407407406E-3</v>
      </c>
      <c r="K78" s="90">
        <f t="shared" si="69"/>
        <v>42.179097132993036</v>
      </c>
      <c r="L78" s="128"/>
      <c r="M78" s="90" t="str">
        <f>M75</f>
        <v>Квалификация</v>
      </c>
    </row>
    <row r="79" spans="1:13" ht="16.5" customHeight="1" thickBot="1" x14ac:dyDescent="0.25">
      <c r="A79" s="95">
        <v>12</v>
      </c>
      <c r="B79" s="129">
        <v>83</v>
      </c>
      <c r="C79" s="129">
        <v>10131460646</v>
      </c>
      <c r="D79" s="130" t="s">
        <v>190</v>
      </c>
      <c r="E79" s="131" t="s">
        <v>191</v>
      </c>
      <c r="F79" s="129" t="s">
        <v>40</v>
      </c>
      <c r="G79" s="99" t="s">
        <v>184</v>
      </c>
      <c r="H79" s="100">
        <f t="shared" ref="H79:K79" si="70">H75</f>
        <v>1.0011458333333333E-3</v>
      </c>
      <c r="I79" s="100">
        <f t="shared" si="70"/>
        <v>1.9635648148148147E-3</v>
      </c>
      <c r="J79" s="100">
        <f t="shared" si="70"/>
        <v>2.9635532407407406E-3</v>
      </c>
      <c r="K79" s="100">
        <f t="shared" si="70"/>
        <v>42.179097132993036</v>
      </c>
      <c r="L79" s="131"/>
      <c r="M79" s="100" t="str">
        <f>M75</f>
        <v>Квалификация</v>
      </c>
    </row>
    <row r="80" spans="1:13" ht="16.5" customHeight="1" x14ac:dyDescent="0.2">
      <c r="A80" s="112">
        <v>13</v>
      </c>
      <c r="B80" s="132">
        <v>42</v>
      </c>
      <c r="C80" s="132">
        <v>10125915680</v>
      </c>
      <c r="D80" s="133" t="s">
        <v>192</v>
      </c>
      <c r="E80" s="134" t="s">
        <v>193</v>
      </c>
      <c r="F80" s="132" t="s">
        <v>40</v>
      </c>
      <c r="G80" s="113" t="s">
        <v>66</v>
      </c>
      <c r="H80" s="115">
        <v>9.80451388888889E-4</v>
      </c>
      <c r="I80" s="115">
        <v>2.0029282407407405E-3</v>
      </c>
      <c r="J80" s="115">
        <v>2.9936805555555554E-3</v>
      </c>
      <c r="K80" s="114">
        <f t="shared" ref="K80" si="71">$K$19/((J80*24))</f>
        <v>41.7546220046858</v>
      </c>
      <c r="L80" s="134"/>
      <c r="M80" s="135" t="s">
        <v>72</v>
      </c>
    </row>
    <row r="81" spans="1:13" ht="16.5" customHeight="1" x14ac:dyDescent="0.2">
      <c r="A81" s="85">
        <v>13</v>
      </c>
      <c r="B81" s="126">
        <v>41</v>
      </c>
      <c r="C81" s="126">
        <v>10104451907</v>
      </c>
      <c r="D81" s="127" t="s">
        <v>194</v>
      </c>
      <c r="E81" s="128" t="s">
        <v>195</v>
      </c>
      <c r="F81" s="126" t="s">
        <v>40</v>
      </c>
      <c r="G81" s="86" t="s">
        <v>66</v>
      </c>
      <c r="H81" s="90">
        <f t="shared" ref="H81" si="72">H80</f>
        <v>9.80451388888889E-4</v>
      </c>
      <c r="I81" s="90">
        <f t="shared" ref="I81" si="73">I80</f>
        <v>2.0029282407407405E-3</v>
      </c>
      <c r="J81" s="90">
        <f t="shared" ref="J81" si="74">J80</f>
        <v>2.9936805555555554E-3</v>
      </c>
      <c r="K81" s="90">
        <f t="shared" ref="K81" si="75">K80</f>
        <v>41.7546220046858</v>
      </c>
      <c r="L81" s="128"/>
      <c r="M81" s="90" t="str">
        <f t="shared" ref="M81" si="76">M80</f>
        <v>Квалификация</v>
      </c>
    </row>
    <row r="82" spans="1:13" ht="16.5" customHeight="1" x14ac:dyDescent="0.2">
      <c r="A82" s="85">
        <v>13</v>
      </c>
      <c r="B82" s="126">
        <v>111</v>
      </c>
      <c r="C82" s="126">
        <v>10116152531</v>
      </c>
      <c r="D82" s="127" t="s">
        <v>196</v>
      </c>
      <c r="E82" s="128" t="s">
        <v>197</v>
      </c>
      <c r="F82" s="126" t="s">
        <v>40</v>
      </c>
      <c r="G82" s="86" t="s">
        <v>66</v>
      </c>
      <c r="H82" s="90">
        <f t="shared" ref="H82:K82" si="77">H80</f>
        <v>9.80451388888889E-4</v>
      </c>
      <c r="I82" s="90">
        <f t="shared" si="77"/>
        <v>2.0029282407407405E-3</v>
      </c>
      <c r="J82" s="90">
        <f t="shared" si="77"/>
        <v>2.9936805555555554E-3</v>
      </c>
      <c r="K82" s="90">
        <f t="shared" si="77"/>
        <v>41.7546220046858</v>
      </c>
      <c r="L82" s="128"/>
      <c r="M82" s="90" t="str">
        <f t="shared" ref="M82" si="78">M80</f>
        <v>Квалификация</v>
      </c>
    </row>
    <row r="83" spans="1:13" ht="16.5" customHeight="1" thickBot="1" x14ac:dyDescent="0.25">
      <c r="A83" s="139">
        <v>13</v>
      </c>
      <c r="B83" s="136">
        <v>112</v>
      </c>
      <c r="C83" s="136">
        <v>10128264494</v>
      </c>
      <c r="D83" s="137" t="s">
        <v>198</v>
      </c>
      <c r="E83" s="138" t="s">
        <v>199</v>
      </c>
      <c r="F83" s="136" t="s">
        <v>40</v>
      </c>
      <c r="G83" s="140" t="s">
        <v>66</v>
      </c>
      <c r="H83" s="90">
        <f t="shared" ref="H83:K83" si="79">H80</f>
        <v>9.80451388888889E-4</v>
      </c>
      <c r="I83" s="90">
        <f t="shared" si="79"/>
        <v>2.0029282407407405E-3</v>
      </c>
      <c r="J83" s="90">
        <f t="shared" si="79"/>
        <v>2.9936805555555554E-3</v>
      </c>
      <c r="K83" s="90">
        <f t="shared" si="79"/>
        <v>41.7546220046858</v>
      </c>
      <c r="L83" s="138"/>
      <c r="M83" s="90" t="str">
        <f t="shared" ref="M83" si="80">M80</f>
        <v>Квалификация</v>
      </c>
    </row>
    <row r="84" spans="1:13" ht="6" customHeight="1" thickTop="1" thickBot="1" x14ac:dyDescent="0.25">
      <c r="A84" s="57"/>
      <c r="B84" s="58"/>
      <c r="C84" s="58"/>
      <c r="D84" s="59"/>
      <c r="E84" s="60"/>
      <c r="F84" s="61"/>
      <c r="G84" s="62"/>
      <c r="H84" s="63"/>
      <c r="I84" s="63"/>
      <c r="J84" s="63"/>
      <c r="K84" s="64"/>
      <c r="L84" s="65"/>
      <c r="M84" s="66"/>
    </row>
    <row r="85" spans="1:13" ht="15.75" thickTop="1" x14ac:dyDescent="0.2">
      <c r="A85" s="141" t="s">
        <v>5</v>
      </c>
      <c r="B85" s="142"/>
      <c r="C85" s="142"/>
      <c r="D85" s="142"/>
      <c r="E85" s="45"/>
      <c r="F85" s="45"/>
      <c r="G85" s="142" t="s">
        <v>6</v>
      </c>
      <c r="H85" s="142"/>
      <c r="I85" s="142"/>
      <c r="J85" s="142"/>
      <c r="K85" s="142"/>
      <c r="L85" s="142"/>
      <c r="M85" s="143"/>
    </row>
    <row r="86" spans="1:13" x14ac:dyDescent="0.2">
      <c r="A86" s="15" t="s">
        <v>62</v>
      </c>
      <c r="B86" s="3"/>
      <c r="C86" s="34"/>
      <c r="D86" s="3"/>
      <c r="E86" s="37"/>
      <c r="F86" s="67"/>
      <c r="H86" s="35" t="s">
        <v>33</v>
      </c>
      <c r="I86" s="53">
        <v>13</v>
      </c>
      <c r="K86" s="23"/>
      <c r="L86" s="50" t="s">
        <v>31</v>
      </c>
      <c r="M86" s="51">
        <f>COUNTIF(F23:F101,"ЗМС")</f>
        <v>0</v>
      </c>
    </row>
    <row r="87" spans="1:13" x14ac:dyDescent="0.2">
      <c r="A87" s="15" t="s">
        <v>42</v>
      </c>
      <c r="B87" s="3"/>
      <c r="C87" s="16"/>
      <c r="D87" s="3"/>
      <c r="E87" s="38"/>
      <c r="F87" s="69"/>
      <c r="H87" s="17" t="s">
        <v>26</v>
      </c>
      <c r="I87" s="52">
        <v>13</v>
      </c>
      <c r="K87" s="24"/>
      <c r="L87" s="50" t="s">
        <v>21</v>
      </c>
      <c r="M87" s="51">
        <f>COUNTIF(F23:F101,"МСМК")</f>
        <v>0</v>
      </c>
    </row>
    <row r="88" spans="1:13" x14ac:dyDescent="0.2">
      <c r="A88" s="15" t="s">
        <v>63</v>
      </c>
      <c r="B88" s="3"/>
      <c r="C88" s="18"/>
      <c r="D88" s="3"/>
      <c r="E88" s="38"/>
      <c r="F88" s="69"/>
      <c r="H88" s="17" t="s">
        <v>27</v>
      </c>
      <c r="I88" s="52">
        <v>13</v>
      </c>
      <c r="K88" s="24"/>
      <c r="L88" s="50" t="s">
        <v>24</v>
      </c>
      <c r="M88" s="51">
        <f>COUNTIF(F23:F101,"МС")</f>
        <v>0</v>
      </c>
    </row>
    <row r="89" spans="1:13" x14ac:dyDescent="0.2">
      <c r="A89" s="15" t="s">
        <v>43</v>
      </c>
      <c r="B89" s="3"/>
      <c r="C89" s="18"/>
      <c r="D89" s="3"/>
      <c r="E89" s="38"/>
      <c r="F89" s="69"/>
      <c r="H89" s="17" t="s">
        <v>28</v>
      </c>
      <c r="I89" s="52">
        <v>13</v>
      </c>
      <c r="K89" s="24"/>
      <c r="L89" s="50" t="s">
        <v>32</v>
      </c>
      <c r="M89" s="51">
        <f>COUNTIF(F23:F101,"КМС")</f>
        <v>13</v>
      </c>
    </row>
    <row r="90" spans="1:13" x14ac:dyDescent="0.2">
      <c r="A90" s="15"/>
      <c r="B90" s="3"/>
      <c r="C90" s="18"/>
      <c r="D90" s="3"/>
      <c r="E90" s="38"/>
      <c r="F90" s="69"/>
      <c r="H90" s="17" t="s">
        <v>29</v>
      </c>
      <c r="I90" s="52">
        <f>COUNTIF(A23:A101,"НФ")</f>
        <v>0</v>
      </c>
      <c r="K90" s="24"/>
      <c r="L90" s="50" t="s">
        <v>38</v>
      </c>
      <c r="M90" s="51">
        <f>COUNTIF(F23:F101,"1 СР")</f>
        <v>12</v>
      </c>
    </row>
    <row r="91" spans="1:13" x14ac:dyDescent="0.2">
      <c r="A91" s="15"/>
      <c r="B91" s="3"/>
      <c r="C91" s="3"/>
      <c r="D91" s="54"/>
      <c r="E91" s="38"/>
      <c r="F91" s="69"/>
      <c r="H91" s="17" t="s">
        <v>34</v>
      </c>
      <c r="I91" s="52">
        <f>COUNTIF(A23:A101,"ДСКВ")</f>
        <v>0</v>
      </c>
      <c r="K91" s="24"/>
      <c r="L91" s="22" t="s">
        <v>40</v>
      </c>
      <c r="M91" s="36">
        <f>COUNTIF(F23:F101,"2 СР")</f>
        <v>27</v>
      </c>
    </row>
    <row r="92" spans="1:13" x14ac:dyDescent="0.2">
      <c r="A92" s="15"/>
      <c r="B92" s="3"/>
      <c r="C92" s="3"/>
      <c r="D92" s="3"/>
      <c r="E92" s="39"/>
      <c r="F92" s="80"/>
      <c r="G92" s="81"/>
      <c r="H92" s="17" t="s">
        <v>30</v>
      </c>
      <c r="I92" s="52">
        <f>COUNTIF(A23:A101,"НС")</f>
        <v>0</v>
      </c>
      <c r="J92" s="117"/>
      <c r="K92" s="25"/>
      <c r="L92" s="22" t="s">
        <v>41</v>
      </c>
      <c r="M92" s="51">
        <f>COUNTIF(F23:F101,"3 СР")</f>
        <v>9</v>
      </c>
    </row>
    <row r="93" spans="1:13" ht="5.25" customHeight="1" x14ac:dyDescent="0.2">
      <c r="A93" s="79"/>
      <c r="B93" s="76"/>
      <c r="C93" s="76"/>
      <c r="D93" s="69"/>
      <c r="E93" s="68"/>
      <c r="F93" s="69"/>
      <c r="G93" s="69"/>
      <c r="H93" s="70"/>
      <c r="I93" s="70"/>
      <c r="J93" s="70"/>
      <c r="K93" s="71"/>
      <c r="L93" s="69"/>
      <c r="M93" s="6"/>
    </row>
    <row r="94" spans="1:13" ht="15.75" x14ac:dyDescent="0.2">
      <c r="A94" s="153" t="s">
        <v>3</v>
      </c>
      <c r="B94" s="144"/>
      <c r="C94" s="144"/>
      <c r="D94" s="144"/>
      <c r="E94" s="144" t="s">
        <v>12</v>
      </c>
      <c r="F94" s="144"/>
      <c r="G94" s="144"/>
      <c r="H94" s="144" t="s">
        <v>4</v>
      </c>
      <c r="I94" s="144"/>
      <c r="J94" s="144"/>
      <c r="K94" s="144" t="s">
        <v>46</v>
      </c>
      <c r="L94" s="144"/>
      <c r="M94" s="145"/>
    </row>
    <row r="95" spans="1:13" x14ac:dyDescent="0.2">
      <c r="A95" s="148"/>
      <c r="B95" s="149"/>
      <c r="C95" s="149"/>
      <c r="D95" s="149"/>
      <c r="E95" s="149"/>
      <c r="F95" s="150"/>
      <c r="G95" s="150"/>
      <c r="H95" s="150"/>
      <c r="I95" s="150"/>
      <c r="J95" s="150"/>
      <c r="K95" s="150"/>
      <c r="L95" s="150"/>
      <c r="M95" s="151"/>
    </row>
    <row r="96" spans="1:13" x14ac:dyDescent="0.2">
      <c r="A96" s="75"/>
      <c r="B96" s="76"/>
      <c r="C96" s="76"/>
      <c r="D96" s="76"/>
      <c r="E96" s="72"/>
      <c r="F96" s="76"/>
      <c r="G96" s="76"/>
      <c r="H96" s="70"/>
      <c r="I96" s="70"/>
      <c r="J96" s="70"/>
      <c r="K96" s="76"/>
      <c r="L96" s="76"/>
      <c r="M96" s="43"/>
    </row>
    <row r="97" spans="1:13" x14ac:dyDescent="0.2">
      <c r="A97" s="75"/>
      <c r="B97" s="76"/>
      <c r="C97" s="76"/>
      <c r="D97" s="76"/>
      <c r="E97" s="72"/>
      <c r="F97" s="76"/>
      <c r="G97" s="76"/>
      <c r="H97" s="70"/>
      <c r="I97" s="70"/>
      <c r="J97" s="70"/>
      <c r="K97" s="76"/>
      <c r="L97" s="76"/>
      <c r="M97" s="43"/>
    </row>
    <row r="98" spans="1:13" x14ac:dyDescent="0.2">
      <c r="A98" s="75"/>
      <c r="B98" s="76"/>
      <c r="C98" s="76"/>
      <c r="D98" s="76"/>
      <c r="E98" s="72"/>
      <c r="F98" s="76"/>
      <c r="G98" s="76"/>
      <c r="H98" s="70"/>
      <c r="I98" s="70"/>
      <c r="J98" s="70"/>
      <c r="K98" s="76"/>
      <c r="L98" s="76"/>
      <c r="M98" s="43"/>
    </row>
    <row r="99" spans="1:13" x14ac:dyDescent="0.2">
      <c r="A99" s="75"/>
      <c r="B99" s="76"/>
      <c r="C99" s="76"/>
      <c r="D99" s="76"/>
      <c r="E99" s="72"/>
      <c r="F99" s="76"/>
      <c r="G99" s="76"/>
      <c r="H99" s="70"/>
      <c r="I99" s="70"/>
      <c r="J99" s="70"/>
      <c r="K99" s="71"/>
      <c r="L99" s="69"/>
      <c r="M99" s="43"/>
    </row>
    <row r="100" spans="1:13" s="88" customFormat="1" ht="13.5" thickBot="1" x14ac:dyDescent="0.25">
      <c r="A100" s="152" t="s">
        <v>39</v>
      </c>
      <c r="B100" s="146"/>
      <c r="C100" s="146"/>
      <c r="D100" s="146"/>
      <c r="E100" s="146" t="str">
        <f>G17</f>
        <v>ГНИДЕНКО В.Н. (ВК, г.Тула)</v>
      </c>
      <c r="F100" s="146"/>
      <c r="G100" s="146"/>
      <c r="H100" s="146" t="str">
        <f>G18</f>
        <v>БЕЛОБОРОДОВА О.В. (1к., г.Москва)</v>
      </c>
      <c r="I100" s="146"/>
      <c r="J100" s="146"/>
      <c r="K100" s="146" t="str">
        <f>G19</f>
        <v>КОЛЕДЕНКОВ А.Н. (1 к., г.Москва)</v>
      </c>
      <c r="L100" s="146"/>
      <c r="M100" s="147"/>
    </row>
    <row r="101" spans="1:13" ht="13.5" thickTop="1" x14ac:dyDescent="0.2"/>
  </sheetData>
  <mergeCells count="43">
    <mergeCell ref="A6:M6"/>
    <mergeCell ref="A1:M1"/>
    <mergeCell ref="A2:M2"/>
    <mergeCell ref="A3:M3"/>
    <mergeCell ref="A4:M4"/>
    <mergeCell ref="A5:M5"/>
    <mergeCell ref="H17:M17"/>
    <mergeCell ref="A7:M7"/>
    <mergeCell ref="A8:M8"/>
    <mergeCell ref="A9:M9"/>
    <mergeCell ref="A10:M10"/>
    <mergeCell ref="A11:M11"/>
    <mergeCell ref="A12:M12"/>
    <mergeCell ref="A13:D13"/>
    <mergeCell ref="A14:D14"/>
    <mergeCell ref="A15:G15"/>
    <mergeCell ref="H15:M15"/>
    <mergeCell ref="H16:M16"/>
    <mergeCell ref="H18:M18"/>
    <mergeCell ref="A21:A22"/>
    <mergeCell ref="B21:B22"/>
    <mergeCell ref="C21:C22"/>
    <mergeCell ref="D21:D22"/>
    <mergeCell ref="E21:E22"/>
    <mergeCell ref="F21:F22"/>
    <mergeCell ref="G21:G22"/>
    <mergeCell ref="J21:J22"/>
    <mergeCell ref="K21:K22"/>
    <mergeCell ref="L21:L22"/>
    <mergeCell ref="M21:M22"/>
    <mergeCell ref="H21:I21"/>
    <mergeCell ref="A85:D85"/>
    <mergeCell ref="G85:M85"/>
    <mergeCell ref="K94:M94"/>
    <mergeCell ref="K100:M100"/>
    <mergeCell ref="A95:E95"/>
    <mergeCell ref="F95:M95"/>
    <mergeCell ref="A100:D100"/>
    <mergeCell ref="E100:G100"/>
    <mergeCell ref="H100:J100"/>
    <mergeCell ref="A94:D94"/>
    <mergeCell ref="E94:G94"/>
    <mergeCell ref="H94:J94"/>
  </mergeCells>
  <phoneticPr fontId="21" type="noConversion"/>
  <conditionalFormatting sqref="H89:H92">
    <cfRule type="duplicateValues" dxfId="0" priority="1"/>
  </conditionalFormatting>
  <pageMargins left="0.7" right="0.7" top="0.75" bottom="0.75" header="0.3" footer="0.3"/>
  <pageSetup paperSize="9" scale="47" orientation="portrait" verticalDpi="0" r:id="rId1"/>
  <colBreaks count="1" manualBreakCount="1">
    <brk id="13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г. пресл. 3 км</vt:lpstr>
      <vt:lpstr>'ком г. пресл. 3 км'!Область_печати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2021-07-08T19:40:04Z</cp:lastPrinted>
  <dcterms:created xsi:type="dcterms:W3CDTF">1996-10-08T23:32:33Z</dcterms:created>
  <dcterms:modified xsi:type="dcterms:W3CDTF">2022-07-04T10:41:41Z</dcterms:modified>
</cp:coreProperties>
</file>