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Классик 22 февраля\"/>
    </mc:Choice>
  </mc:AlternateContent>
  <xr:revisionPtr revIDLastSave="0" documentId="13_ncr:1_{43EF6F8A-FC2C-4278-B25D-EA974E6A7B31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definedNames>
    <definedName name="_xlnm._FilterDatabase" localSheetId="0" hidden="1">КЛАССИК!$A$22:$I$22</definedName>
  </definedNames>
  <calcPr calcId="191029" refMode="R1C1"/>
</workbook>
</file>

<file path=xl/calcChain.xml><?xml version="1.0" encoding="utf-8"?>
<calcChain xmlns="http://schemas.openxmlformats.org/spreadsheetml/2006/main">
  <c r="I49" i="127" l="1"/>
  <c r="E49" i="127"/>
  <c r="A49" i="127"/>
  <c r="H41" i="127"/>
  <c r="H40" i="127"/>
  <c r="H39" i="127"/>
  <c r="H38" i="127"/>
  <c r="K37" i="127"/>
  <c r="K36" i="127"/>
  <c r="K35" i="127"/>
  <c r="H37" i="127" l="1"/>
  <c r="H36" i="127" s="1"/>
</calcChain>
</file>

<file path=xl/sharedStrings.xml><?xml version="1.0" encoding="utf-8"?>
<sst xmlns="http://schemas.openxmlformats.org/spreadsheetml/2006/main" count="127" uniqueCount="110">
  <si>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</si>
  <si>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</si>
  <si>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</si>
  <si>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</si>
  <si>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</si>
  <si>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</si>
  <si>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</si>
  <si>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</si>
  <si>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</si>
  <si>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</si>
  <si>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</si>
  <si>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</si>
  <si>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</si>
  <si>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</si>
  <si>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</si>
  <si>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</si>
  <si>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</si>
  <si>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</si>
  <si>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</si>
  <si>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</si>
  <si>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</si>
  <si>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</si>
  <si>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</si>
  <si>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</si>
  <si>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</si>
  <si>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</si>
  <si>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</si>
  <si>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</si>
  <si>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</si>
  <si>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</si>
  <si>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</si>
  <si>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</si>
  <si>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</si>
  <si>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</si>
  <si>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</si>
  <si>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</si>
  <si>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</si>
  <si>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</si>
  <si>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</si>
  <si>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</si>
  <si>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</si>
  <si>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</si>
  <si>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</si>
  <si>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</si>
  <si>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</si>
  <si>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</si>
  <si>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</si>
  <si>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</si>
  <si>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</si>
  <si>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</si>
  <si>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</si>
  <si>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</si>
  <si>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</si>
  <si>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</si>
  <si>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</si>
  <si>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</si>
  <si>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</si>
  <si>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</si>
  <si>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Девушки 15-16 лет</t>
  </si>
  <si>
    <t>ЧЕРНЫШОВ М.Ю. (г.Пенза)</t>
  </si>
  <si>
    <t>№ ВРВС: 0080011611Я</t>
  </si>
  <si>
    <t>№ ЕКП 2025: 2008130021030089</t>
  </si>
  <si>
    <t>ДОЯНОВ И.В. (IК, г. Саранск)</t>
  </si>
  <si>
    <t>ДАТА ПРОВЕДЕНИЯ: 22 февраля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</si>
  <si>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</si>
  <si>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</si>
  <si>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661</t>
  </si>
  <si>
    <t>10130711928</t>
  </si>
  <si>
    <t>Васильченко Анастасия</t>
  </si>
  <si>
    <t>27.02.2010</t>
  </si>
  <si>
    <t>Санкт-Петербург</t>
  </si>
  <si>
    <t>805</t>
  </si>
  <si>
    <t>10092620230</t>
  </si>
  <si>
    <t>Кумпан Майя</t>
  </si>
  <si>
    <t>15.07.2010</t>
  </si>
  <si>
    <t>Москва</t>
  </si>
  <si>
    <t>64</t>
  </si>
  <si>
    <t>10091230807</t>
  </si>
  <si>
    <t>Молоткова Злата</t>
  </si>
  <si>
    <t>25.02.2010</t>
  </si>
  <si>
    <t>Мордовия</t>
  </si>
  <si>
    <t>505</t>
  </si>
  <si>
    <t>10091229288</t>
  </si>
  <si>
    <t>Карпова Анастасия</t>
  </si>
  <si>
    <t>30.10.2009</t>
  </si>
  <si>
    <t>333</t>
  </si>
  <si>
    <t>10075130928</t>
  </si>
  <si>
    <t>Шидловская Ярослава</t>
  </si>
  <si>
    <t>16.09.2009</t>
  </si>
  <si>
    <t>62</t>
  </si>
  <si>
    <t>10091228884</t>
  </si>
  <si>
    <t>Кураленко Варвара</t>
  </si>
  <si>
    <t>15.09.2010</t>
  </si>
  <si>
    <t>515</t>
  </si>
  <si>
    <t>10096913791</t>
  </si>
  <si>
    <t>Павленко Эвелина</t>
  </si>
  <si>
    <t>03.12.2009</t>
  </si>
  <si>
    <t>829</t>
  </si>
  <si>
    <t>10062501023</t>
  </si>
  <si>
    <t>Сахатова Алина</t>
  </si>
  <si>
    <t>12.12.2009</t>
  </si>
  <si>
    <t>55</t>
  </si>
  <si>
    <t>10090414084</t>
  </si>
  <si>
    <t>Кручинкина Лилия</t>
  </si>
  <si>
    <t>01.11.2009</t>
  </si>
  <si>
    <t>916</t>
  </si>
  <si>
    <t>10142775088</t>
  </si>
  <si>
    <t>Фадеева Кристина</t>
  </si>
  <si>
    <t>10.12.2009</t>
  </si>
  <si>
    <t>Московская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</si>
</sst>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21" fillId="0" borderId="28" xfId="8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vertical="center" wrapText="1"/>
    </xf>
    <xf numFmtId="14" fontId="17" fillId="2" borderId="36" xfId="8" applyNumberFormat="1" applyFont="1" applyFill="1" applyBorder="1" applyAlignment="1">
      <alignment vertical="center" wrapText="1"/>
    </xf>
    <xf numFmtId="0" fontId="17" fillId="2" borderId="37" xfId="8" applyFont="1" applyFill="1" applyBorder="1" applyAlignment="1">
      <alignment vertical="center" wrapText="1"/>
    </xf>
    <xf numFmtId="0" fontId="9" fillId="0" borderId="22" xfId="2" applyFont="1" applyBorder="1" applyAlignment="1">
      <alignment vertical="center"/>
    </xf>
    <xf numFmtId="1" fontId="9" fillId="0" borderId="35" xfId="2" applyNumberFormat="1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7" fillId="2" borderId="38" xfId="2" applyFont="1" applyFill="1" applyBorder="1" applyAlignment="1">
      <alignment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14" fontId="17" fillId="2" borderId="39" xfId="8" applyNumberFormat="1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" fontId="9" fillId="0" borderId="28" xfId="2" applyNumberFormat="1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 wrapText="1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2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41" xfId="2" applyFont="1" applyFill="1" applyBorder="1" applyAlignment="1">
      <alignment horizontal="center" vertical="center" wrapText="1"/>
    </xf>
    <xf numFmtId="0" fontId="17" fillId="2" borderId="22" xfId="8" applyFont="1" applyFill="1" applyBorder="1" applyAlignment="1">
      <alignment horizontal="center" vertical="center" wrapText="1"/>
    </xf>
    <xf numFmtId="0" fontId="17" fillId="2" borderId="34" xfId="8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45720</xdr:rowOff>
    </xdr:from>
    <xdr:to>
      <xdr:col>2</xdr:col>
      <xdr:colOff>60537</xdr:colOff>
      <xdr:row>3</xdr:row>
      <xdr:rowOff>225637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858263-A570-4407-8340-58C72B55F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4572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view="pageBreakPreview" topLeftCell="A25" zoomScaleNormal="100" zoomScaleSheetLayoutView="100" workbookViewId="0">
      <selection activeCell="G29" sqref="G29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8" width="15.33203125" style="31" customWidth="1"/>
    <col min="9" max="9" width="4.66406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9" t="s">
        <v>28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21" x14ac:dyDescent="0.25">
      <c r="A2" s="129" t="s">
        <v>27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1" x14ac:dyDescent="0.25">
      <c r="A3" s="129" t="s">
        <v>50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21" x14ac:dyDescent="0.25">
      <c r="A4" s="129" t="s">
        <v>51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ht="21" x14ac:dyDescent="0.25">
      <c r="A5" s="129" t="s">
        <v>52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</row>
    <row r="6" spans="1:11" ht="28.8" x14ac:dyDescent="0.25">
      <c r="A6" s="130" t="s">
        <v>49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21" x14ac:dyDescent="0.25">
      <c r="A7" s="131" t="s">
        <v>11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</row>
    <row r="8" spans="1:11" ht="21.6" thickBot="1" x14ac:dyDescent="0.3">
      <c r="A8" s="132" t="s">
        <v>24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11" ht="18.600000000000001" thickTop="1" x14ac:dyDescent="0.25">
      <c r="A9" s="133" t="s">
        <v>16</v>
      </c>
      <c r="B9" s="134"/>
      <c r="C9" s="134"/>
      <c r="D9" s="134"/>
      <c r="E9" s="134"/>
      <c r="F9" s="134"/>
      <c r="G9" s="134"/>
      <c r="H9" s="134"/>
      <c r="I9" s="134"/>
      <c r="J9" s="134"/>
      <c r="K9" s="135"/>
    </row>
    <row r="10" spans="1:11" ht="18" x14ac:dyDescent="0.25">
      <c r="A10" s="136" t="s">
        <v>45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8"/>
    </row>
    <row r="11" spans="1:11" ht="18" x14ac:dyDescent="0.25">
      <c r="A11" s="136" t="s">
        <v>58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8"/>
    </row>
    <row r="12" spans="1:11" ht="21" x14ac:dyDescent="0.25">
      <c r="A12" s="126" t="s">
        <v>24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8"/>
    </row>
    <row r="13" spans="1:11" ht="15.6" x14ac:dyDescent="0.25">
      <c r="A13" s="110" t="s">
        <v>53</v>
      </c>
      <c r="B13" s="111"/>
      <c r="C13" s="111"/>
      <c r="D13" s="111"/>
      <c r="E13" s="3"/>
      <c r="F13" s="90" t="s">
        <v>64</v>
      </c>
      <c r="G13" s="90"/>
      <c r="H13" s="16"/>
      <c r="I13" s="16"/>
      <c r="J13" s="4"/>
      <c r="K13" s="5" t="s">
        <v>60</v>
      </c>
    </row>
    <row r="14" spans="1:11" ht="15.6" x14ac:dyDescent="0.25">
      <c r="A14" s="112" t="s">
        <v>63</v>
      </c>
      <c r="B14" s="113"/>
      <c r="C14" s="113"/>
      <c r="D14" s="113"/>
      <c r="E14" s="6"/>
      <c r="F14" s="41" t="s">
        <v>65</v>
      </c>
      <c r="G14" s="41"/>
      <c r="H14" s="17"/>
      <c r="I14" s="17"/>
      <c r="J14" s="7"/>
      <c r="K14" s="8" t="s">
        <v>61</v>
      </c>
    </row>
    <row r="15" spans="1:11" ht="14.4" x14ac:dyDescent="0.25">
      <c r="A15" s="114" t="s">
        <v>6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9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59</v>
      </c>
      <c r="H16" s="53" t="s">
        <v>29</v>
      </c>
      <c r="I16" s="54"/>
      <c r="J16" s="54"/>
      <c r="K16" s="55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6" t="s">
        <v>56</v>
      </c>
      <c r="H17" s="53" t="s">
        <v>31</v>
      </c>
      <c r="I17" s="54"/>
      <c r="J17" s="54"/>
      <c r="K17" s="73" t="s">
        <v>54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6" t="s">
        <v>57</v>
      </c>
      <c r="H18" s="53" t="s">
        <v>32</v>
      </c>
      <c r="I18" s="54"/>
      <c r="J18" s="54"/>
      <c r="K18" s="73" t="s">
        <v>55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7" t="s">
        <v>62</v>
      </c>
      <c r="H19" s="43" t="s">
        <v>30</v>
      </c>
      <c r="I19" s="58"/>
      <c r="J19" s="39"/>
      <c r="K19" s="74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86"/>
      <c r="H20" s="22"/>
      <c r="I20" s="22"/>
      <c r="J20" s="12"/>
      <c r="K20" s="12"/>
    </row>
    <row r="21" spans="1:11" ht="28.2" customHeight="1" thickTop="1" x14ac:dyDescent="0.25">
      <c r="A21" s="79" t="s">
        <v>4</v>
      </c>
      <c r="B21" s="80" t="s">
        <v>8</v>
      </c>
      <c r="C21" s="80" t="s">
        <v>23</v>
      </c>
      <c r="D21" s="80" t="s">
        <v>1</v>
      </c>
      <c r="E21" s="81" t="s">
        <v>22</v>
      </c>
      <c r="F21" s="82" t="s">
        <v>5</v>
      </c>
      <c r="G21" s="80" t="s">
        <v>26</v>
      </c>
      <c r="H21" s="124" t="s">
        <v>38</v>
      </c>
      <c r="I21" s="125"/>
      <c r="J21" s="120" t="s">
        <v>18</v>
      </c>
      <c r="K21" s="122" t="s">
        <v>9</v>
      </c>
    </row>
    <row r="22" spans="1:11" ht="13.95" customHeight="1" x14ac:dyDescent="0.25">
      <c r="A22" s="91"/>
      <c r="B22" s="83"/>
      <c r="C22" s="83"/>
      <c r="D22" s="83"/>
      <c r="E22" s="84"/>
      <c r="F22" s="85"/>
      <c r="G22" s="83"/>
      <c r="H22" s="94"/>
      <c r="I22" s="95"/>
      <c r="J22" s="121"/>
      <c r="K22" s="123"/>
    </row>
    <row r="23" spans="1:11" ht="30" customHeight="1" x14ac:dyDescent="0.3">
      <c r="A23" s="89">
        <v>1</v>
      </c>
      <c r="B23" s="89" t="s">
        <v>66</v>
      </c>
      <c r="C23" s="89" t="s">
        <v>67</v>
      </c>
      <c r="D23" s="89" t="s">
        <v>68</v>
      </c>
      <c r="E23" s="89" t="s">
        <v>69</v>
      </c>
      <c r="F23" s="89" t="s">
        <v>46</v>
      </c>
      <c r="G23" s="89" t="s">
        <v>70</v>
      </c>
      <c r="H23" s="88"/>
      <c r="I23" s="96"/>
      <c r="J23" s="75"/>
      <c r="K23" s="97"/>
    </row>
    <row r="24" spans="1:11" ht="30" customHeight="1" x14ac:dyDescent="0.3">
      <c r="A24" s="89">
        <v>2</v>
      </c>
      <c r="B24" s="89" t="s">
        <v>71</v>
      </c>
      <c r="C24" s="89" t="s">
        <v>72</v>
      </c>
      <c r="D24" s="89" t="s">
        <v>73</v>
      </c>
      <c r="E24" s="89" t="s">
        <v>74</v>
      </c>
      <c r="F24" s="89" t="s">
        <v>47</v>
      </c>
      <c r="G24" s="89" t="s">
        <v>75</v>
      </c>
      <c r="H24" s="88"/>
      <c r="I24" s="87"/>
      <c r="J24" s="75"/>
      <c r="K24" s="76"/>
    </row>
    <row r="25" spans="1:11" ht="30" customHeight="1" x14ac:dyDescent="0.3">
      <c r="A25" s="89">
        <v>3</v>
      </c>
      <c r="B25" s="89" t="s">
        <v>76</v>
      </c>
      <c r="C25" s="89" t="s">
        <v>77</v>
      </c>
      <c r="D25" s="89" t="s">
        <v>78</v>
      </c>
      <c r="E25" s="89" t="s">
        <v>79</v>
      </c>
      <c r="F25" s="89" t="s">
        <v>48</v>
      </c>
      <c r="G25" s="89" t="s">
        <v>80</v>
      </c>
      <c r="H25" s="88"/>
      <c r="I25" s="87"/>
      <c r="J25" s="75"/>
      <c r="K25" s="76"/>
    </row>
    <row r="26" spans="1:11" ht="30" customHeight="1" x14ac:dyDescent="0.3">
      <c r="A26" s="89">
        <v>4</v>
      </c>
      <c r="B26" s="89" t="s">
        <v>81</v>
      </c>
      <c r="C26" s="89" t="s">
        <v>82</v>
      </c>
      <c r="D26" s="89" t="s">
        <v>83</v>
      </c>
      <c r="E26" s="89" t="s">
        <v>84</v>
      </c>
      <c r="F26" s="89" t="s">
        <v>20</v>
      </c>
      <c r="G26" s="89" t="s">
        <v>80</v>
      </c>
      <c r="H26" s="88"/>
      <c r="I26" s="87"/>
      <c r="J26" s="75"/>
      <c r="K26" s="76"/>
    </row>
    <row r="27" spans="1:11" ht="30" customHeight="1" x14ac:dyDescent="0.3">
      <c r="A27" s="89">
        <v>5</v>
      </c>
      <c r="B27" s="89" t="s">
        <v>85</v>
      </c>
      <c r="C27" s="89" t="s">
        <v>86</v>
      </c>
      <c r="D27" s="89" t="s">
        <v>87</v>
      </c>
      <c r="E27" s="89" t="s">
        <v>88</v>
      </c>
      <c r="F27" s="89" t="s">
        <v>20</v>
      </c>
      <c r="G27" s="89" t="s">
        <v>75</v>
      </c>
      <c r="H27" s="88"/>
      <c r="I27" s="87"/>
      <c r="J27" s="75"/>
      <c r="K27" s="76"/>
    </row>
    <row r="28" spans="1:11" ht="30" customHeight="1" x14ac:dyDescent="0.3">
      <c r="A28" s="89">
        <v>6</v>
      </c>
      <c r="B28" s="89" t="s">
        <v>89</v>
      </c>
      <c r="C28" s="89" t="s">
        <v>90</v>
      </c>
      <c r="D28" s="89" t="s">
        <v>91</v>
      </c>
      <c r="E28" s="89" t="s">
        <v>92</v>
      </c>
      <c r="F28" s="89" t="s">
        <v>48</v>
      </c>
      <c r="G28" s="89" t="s">
        <v>80</v>
      </c>
      <c r="H28" s="88"/>
      <c r="I28" s="87"/>
      <c r="J28" s="75"/>
      <c r="K28" s="76"/>
    </row>
    <row r="29" spans="1:11" ht="30" customHeight="1" x14ac:dyDescent="0.3">
      <c r="A29" s="89">
        <v>7</v>
      </c>
      <c r="B29" s="89" t="s">
        <v>93</v>
      </c>
      <c r="C29" s="89" t="s">
        <v>94</v>
      </c>
      <c r="D29" s="89" t="s">
        <v>95</v>
      </c>
      <c r="E29" s="89" t="s">
        <v>96</v>
      </c>
      <c r="F29" s="89" t="s">
        <v>20</v>
      </c>
      <c r="G29" s="89" t="s">
        <v>70</v>
      </c>
      <c r="H29" s="88"/>
      <c r="I29" s="87"/>
      <c r="J29" s="75"/>
      <c r="K29" s="76"/>
    </row>
    <row r="30" spans="1:11" ht="30" customHeight="1" x14ac:dyDescent="0.3">
      <c r="A30" s="89">
        <v>8</v>
      </c>
      <c r="B30" s="89" t="s">
        <v>97</v>
      </c>
      <c r="C30" s="89" t="s">
        <v>98</v>
      </c>
      <c r="D30" s="89" t="s">
        <v>99</v>
      </c>
      <c r="E30" s="89" t="s">
        <v>100</v>
      </c>
      <c r="F30" s="89" t="s">
        <v>20</v>
      </c>
      <c r="G30" s="89" t="s">
        <v>70</v>
      </c>
      <c r="H30" s="88"/>
      <c r="I30" s="87"/>
      <c r="J30" s="75"/>
      <c r="K30" s="76"/>
    </row>
    <row r="31" spans="1:11" ht="30" customHeight="1" x14ac:dyDescent="0.3">
      <c r="A31" s="89">
        <v>9</v>
      </c>
      <c r="B31" s="89" t="s">
        <v>101</v>
      </c>
      <c r="C31" s="89" t="s">
        <v>102</v>
      </c>
      <c r="D31" s="89" t="s">
        <v>103</v>
      </c>
      <c r="E31" s="89" t="s">
        <v>104</v>
      </c>
      <c r="F31" s="89" t="s">
        <v>20</v>
      </c>
      <c r="G31" s="89" t="s">
        <v>80</v>
      </c>
      <c r="H31" s="88"/>
      <c r="I31" s="87"/>
      <c r="J31" s="75"/>
      <c r="K31" s="76"/>
    </row>
    <row r="32" spans="1:11" ht="30" customHeight="1" x14ac:dyDescent="0.3">
      <c r="A32" s="89">
        <v>10</v>
      </c>
      <c r="B32" s="89" t="s">
        <v>105</v>
      </c>
      <c r="C32" s="89" t="s">
        <v>106</v>
      </c>
      <c r="D32" s="89" t="s">
        <v>107</v>
      </c>
      <c r="E32" s="89" t="s">
        <v>108</v>
      </c>
      <c r="F32" s="89" t="s">
        <v>46</v>
      </c>
      <c r="G32" s="89" t="s">
        <v>109</v>
      </c>
      <c r="H32" s="88"/>
      <c r="I32" s="87"/>
      <c r="J32" s="75"/>
      <c r="K32" s="76"/>
    </row>
    <row r="33" spans="1:11" ht="16.2" thickBot="1" x14ac:dyDescent="0.35">
      <c r="A33" s="23"/>
      <c r="B33" s="24"/>
      <c r="C33" s="24"/>
      <c r="D33" s="1"/>
      <c r="E33" s="25"/>
      <c r="F33" s="15"/>
      <c r="G33" s="15"/>
      <c r="H33" s="26"/>
      <c r="I33" s="26"/>
      <c r="J33" s="27"/>
      <c r="K33" s="27"/>
    </row>
    <row r="34" spans="1:11" ht="15" thickTop="1" x14ac:dyDescent="0.25">
      <c r="A34" s="98" t="s">
        <v>3</v>
      </c>
      <c r="B34" s="99"/>
      <c r="C34" s="99"/>
      <c r="D34" s="99"/>
      <c r="E34" s="52"/>
      <c r="F34" s="52"/>
      <c r="G34" s="100" t="s">
        <v>25</v>
      </c>
      <c r="H34" s="100"/>
      <c r="I34" s="99"/>
      <c r="J34" s="100"/>
      <c r="K34" s="101"/>
    </row>
    <row r="35" spans="1:11" x14ac:dyDescent="0.25">
      <c r="A35" s="66" t="s">
        <v>33</v>
      </c>
      <c r="B35" s="21"/>
      <c r="C35" s="21"/>
      <c r="D35" s="67"/>
      <c r="E35" s="29"/>
      <c r="F35" s="64"/>
      <c r="G35" s="28" t="s">
        <v>21</v>
      </c>
      <c r="H35" s="60">
        <v>4</v>
      </c>
      <c r="I35" s="70"/>
      <c r="J35" s="92" t="s">
        <v>19</v>
      </c>
      <c r="K35" s="93">
        <f>COUNTIF(F23:F32,"ЗМС")</f>
        <v>0</v>
      </c>
    </row>
    <row r="36" spans="1:11" x14ac:dyDescent="0.25">
      <c r="A36" s="66" t="s">
        <v>34</v>
      </c>
      <c r="B36" s="21"/>
      <c r="C36" s="21"/>
      <c r="D36" s="67"/>
      <c r="E36" s="2"/>
      <c r="F36" s="65"/>
      <c r="G36" s="30" t="s">
        <v>43</v>
      </c>
      <c r="H36" s="59">
        <f>H37+H40</f>
        <v>10</v>
      </c>
      <c r="I36" s="62"/>
      <c r="J36" s="92" t="s">
        <v>15</v>
      </c>
      <c r="K36" s="93">
        <f>COUNTIF(F23:F32,"МСМК")</f>
        <v>0</v>
      </c>
    </row>
    <row r="37" spans="1:11" x14ac:dyDescent="0.25">
      <c r="A37" s="66" t="s">
        <v>35</v>
      </c>
      <c r="B37" s="21"/>
      <c r="C37" s="21"/>
      <c r="D37" s="67"/>
      <c r="E37" s="2"/>
      <c r="F37" s="65"/>
      <c r="G37" s="30" t="s">
        <v>44</v>
      </c>
      <c r="H37" s="59">
        <f>H38+H39+H41</f>
        <v>10</v>
      </c>
      <c r="I37" s="62"/>
      <c r="J37" s="92" t="s">
        <v>17</v>
      </c>
      <c r="K37" s="93">
        <f>COUNTIF(F23:F32,"МС")</f>
        <v>0</v>
      </c>
    </row>
    <row r="38" spans="1:11" x14ac:dyDescent="0.25">
      <c r="A38" s="66" t="s">
        <v>36</v>
      </c>
      <c r="B38" s="21"/>
      <c r="C38" s="21"/>
      <c r="D38" s="67"/>
      <c r="E38" s="2"/>
      <c r="F38" s="65"/>
      <c r="G38" s="30" t="s">
        <v>39</v>
      </c>
      <c r="H38" s="60">
        <f>COUNT(A23:A32)</f>
        <v>10</v>
      </c>
      <c r="I38" s="61"/>
      <c r="J38" s="92" t="s">
        <v>20</v>
      </c>
      <c r="K38" s="93">
        <v>5</v>
      </c>
    </row>
    <row r="39" spans="1:11" x14ac:dyDescent="0.25">
      <c r="A39" s="66"/>
      <c r="B39" s="21"/>
      <c r="C39" s="21"/>
      <c r="D39" s="67"/>
      <c r="E39" s="2"/>
      <c r="F39" s="65"/>
      <c r="G39" s="30" t="s">
        <v>40</v>
      </c>
      <c r="H39" s="60">
        <f>COUNTIF(A23:A32,"НФ")</f>
        <v>0</v>
      </c>
      <c r="I39" s="61"/>
      <c r="J39" s="77" t="s">
        <v>46</v>
      </c>
      <c r="K39" s="93">
        <v>2</v>
      </c>
    </row>
    <row r="40" spans="1:11" x14ac:dyDescent="0.25">
      <c r="A40" s="66"/>
      <c r="B40" s="21"/>
      <c r="C40" s="21"/>
      <c r="D40" s="67"/>
      <c r="E40" s="2"/>
      <c r="F40" s="65"/>
      <c r="G40" s="30" t="s">
        <v>41</v>
      </c>
      <c r="H40" s="45">
        <f>COUNTIF(A23:A32,"НС")</f>
        <v>0</v>
      </c>
      <c r="I40" s="63"/>
      <c r="J40" s="78" t="s">
        <v>48</v>
      </c>
      <c r="K40" s="93">
        <v>2</v>
      </c>
    </row>
    <row r="41" spans="1:11" x14ac:dyDescent="0.25">
      <c r="A41" s="66"/>
      <c r="B41" s="21"/>
      <c r="C41" s="21"/>
      <c r="D41" s="67"/>
      <c r="E41" s="32"/>
      <c r="F41" s="71"/>
      <c r="G41" s="30" t="s">
        <v>42</v>
      </c>
      <c r="H41" s="45">
        <f>COUNTIF(A23:A32,"ДСКВ")</f>
        <v>0</v>
      </c>
      <c r="I41" s="72"/>
      <c r="J41" s="77" t="s">
        <v>47</v>
      </c>
      <c r="K41" s="93">
        <v>1</v>
      </c>
    </row>
    <row r="42" spans="1:11" x14ac:dyDescent="0.25">
      <c r="A42" s="33"/>
      <c r="K42" s="34"/>
    </row>
    <row r="43" spans="1:11" ht="15.6" x14ac:dyDescent="0.25">
      <c r="A43" s="103" t="s">
        <v>2</v>
      </c>
      <c r="B43" s="104"/>
      <c r="C43" s="104"/>
      <c r="D43" s="104"/>
      <c r="E43" s="105" t="s">
        <v>7</v>
      </c>
      <c r="F43" s="105"/>
      <c r="G43" s="105"/>
      <c r="H43" s="105"/>
      <c r="I43" s="105" t="s">
        <v>37</v>
      </c>
      <c r="J43" s="105"/>
      <c r="K43" s="106"/>
    </row>
    <row r="44" spans="1:11" x14ac:dyDescent="0.25">
      <c r="A44" s="33"/>
      <c r="B44" s="2"/>
      <c r="C44" s="2"/>
      <c r="E44" s="2"/>
      <c r="F44" s="29"/>
      <c r="G44" s="29"/>
      <c r="H44" s="29"/>
      <c r="I44" s="29"/>
      <c r="J44" s="29"/>
      <c r="K44" s="38"/>
    </row>
    <row r="45" spans="1:11" x14ac:dyDescent="0.25">
      <c r="A45" s="35"/>
      <c r="D45" s="36"/>
      <c r="E45" s="68"/>
      <c r="F45" s="36"/>
      <c r="G45" s="36"/>
      <c r="H45" s="69"/>
      <c r="I45" s="69"/>
      <c r="J45" s="36"/>
      <c r="K45" s="37"/>
    </row>
    <row r="46" spans="1:11" x14ac:dyDescent="0.25">
      <c r="A46" s="35"/>
      <c r="D46" s="36"/>
      <c r="E46" s="68"/>
      <c r="F46" s="36"/>
      <c r="G46" s="36"/>
      <c r="H46" s="69"/>
      <c r="I46" s="69"/>
      <c r="J46" s="36"/>
      <c r="K46" s="37"/>
    </row>
    <row r="47" spans="1:11" x14ac:dyDescent="0.25">
      <c r="A47" s="35"/>
      <c r="D47" s="36"/>
      <c r="E47" s="68"/>
      <c r="F47" s="36"/>
      <c r="G47" s="36"/>
      <c r="H47" s="69"/>
      <c r="I47" s="69"/>
      <c r="J47" s="36"/>
      <c r="K47" s="37"/>
    </row>
    <row r="48" spans="1:11" x14ac:dyDescent="0.25">
      <c r="A48" s="35"/>
      <c r="D48" s="36"/>
      <c r="E48" s="68"/>
      <c r="F48" s="36"/>
      <c r="G48" s="36"/>
      <c r="H48" s="69"/>
      <c r="I48" s="69"/>
      <c r="J48" s="36"/>
      <c r="K48" s="37"/>
    </row>
    <row r="49" spans="1:11" ht="16.2" thickBot="1" x14ac:dyDescent="0.3">
      <c r="A49" s="107" t="str">
        <f>G18</f>
        <v>МЯГКОВА Е.А.(IК, г. Саранск)</v>
      </c>
      <c r="B49" s="108"/>
      <c r="C49" s="108"/>
      <c r="D49" s="108"/>
      <c r="E49" s="108" t="str">
        <f>G17</f>
        <v>БОЧАНОВ В.А.(ВК, г.Омск)</v>
      </c>
      <c r="F49" s="108"/>
      <c r="G49" s="108"/>
      <c r="H49" s="108"/>
      <c r="I49" s="108" t="str">
        <f>G19</f>
        <v>ДОЯНОВ И.В. (IК, г. Саранск)</v>
      </c>
      <c r="J49" s="108"/>
      <c r="K49" s="109"/>
    </row>
    <row r="50" spans="1:11" ht="14.4" thickTop="1" x14ac:dyDescent="0.25"/>
    <row r="51" spans="1:11" ht="18" x14ac:dyDescent="0.25">
      <c r="A51" s="48"/>
      <c r="B51" s="49"/>
      <c r="C51" s="49"/>
      <c r="D51" s="48"/>
      <c r="E51" s="50"/>
      <c r="F51" s="48"/>
      <c r="G51" s="48"/>
      <c r="H51" s="51"/>
      <c r="I51" s="51"/>
      <c r="J51" s="48"/>
      <c r="K51" s="48"/>
    </row>
    <row r="52" spans="1:11" ht="21" x14ac:dyDescent="0.25">
      <c r="A52" s="46"/>
      <c r="B52" s="46"/>
      <c r="C52" s="47"/>
      <c r="D52" s="102"/>
      <c r="E52" s="102"/>
      <c r="F52" s="102"/>
      <c r="G52" s="102"/>
    </row>
    <row r="53" spans="1:11" ht="18" x14ac:dyDescent="0.25">
      <c r="D53" s="48"/>
    </row>
  </sheetData>
  <autoFilter ref="A22:I22" xr:uid="{00000000-0009-0000-0000-000000000000}">
    <sortState xmlns:xlrd2="http://schemas.microsoft.com/office/spreadsheetml/2017/richdata2" ref="A23:I35">
      <sortCondition ref="A22"/>
    </sortState>
  </autoFilter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J21:J22"/>
    <mergeCell ref="K21:K22"/>
    <mergeCell ref="H21:I21"/>
    <mergeCell ref="A34:D34"/>
    <mergeCell ref="G34:K34"/>
    <mergeCell ref="D52:G52"/>
    <mergeCell ref="A43:D43"/>
    <mergeCell ref="E43:H43"/>
    <mergeCell ref="I43:K43"/>
    <mergeCell ref="A49:D49"/>
    <mergeCell ref="E49:H49"/>
    <mergeCell ref="I49:K49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2025-02-19T11:37:06Z</cp:lastPrinted>
  <dcterms:created xsi:type="dcterms:W3CDTF">1996-10-08T23:32:33Z</dcterms:created>
  <dcterms:modified xsi:type="dcterms:W3CDTF">2025-02-22T14:11:49Z</dcterms:modified>
</cp:coreProperties>
</file>