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F9FE9738-2E4F-49F5-A966-1FC631B1A2C9}" xr6:coauthVersionLast="47" xr6:coauthVersionMax="47" xr10:uidLastSave="{00000000-0000-0000-0000-000000000000}"/>
  <bookViews>
    <workbookView xWindow="-108" yWindow="-108" windowWidth="23256" windowHeight="12456" xr2:uid="{0EADE607-50AB-4301-9F48-D866EE11979E}"/>
  </bookViews>
  <sheets>
    <sheet name="Женщины кл" sheetId="1" r:id="rId1"/>
    <sheet name="Мужчины кл" sheetId="2" r:id="rId2"/>
    <sheet name="Женщины г на вр" sheetId="3" r:id="rId3"/>
    <sheet name="Мужчины г на вр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4" l="1"/>
  <c r="E68" i="4"/>
  <c r="A68" i="4"/>
  <c r="K61" i="4"/>
  <c r="H61" i="4"/>
  <c r="K60" i="4"/>
  <c r="K59" i="4"/>
  <c r="H59" i="4"/>
  <c r="K56" i="4"/>
  <c r="K55" i="4"/>
  <c r="I53" i="3" l="1"/>
  <c r="E53" i="3"/>
  <c r="A53" i="3"/>
  <c r="K45" i="3"/>
  <c r="H45" i="3"/>
  <c r="K44" i="3"/>
  <c r="H44" i="3"/>
  <c r="K43" i="3"/>
  <c r="H43" i="3"/>
  <c r="K39" i="3"/>
  <c r="I70" i="2" l="1"/>
  <c r="E70" i="2"/>
  <c r="A70" i="2"/>
  <c r="K62" i="2"/>
  <c r="H62" i="2"/>
  <c r="K61" i="2"/>
  <c r="H61" i="2"/>
  <c r="K60" i="2"/>
  <c r="H60" i="2"/>
  <c r="H59" i="2"/>
  <c r="H58" i="2" s="1"/>
  <c r="H57" i="2" s="1"/>
  <c r="K57" i="2"/>
  <c r="K56" i="2"/>
  <c r="I54" i="1" l="1"/>
  <c r="E54" i="1"/>
  <c r="A54" i="1"/>
  <c r="K46" i="1"/>
  <c r="H46" i="1"/>
  <c r="K45" i="1"/>
  <c r="H45" i="1"/>
  <c r="K44" i="1"/>
  <c r="H44" i="1"/>
  <c r="K40" i="1"/>
</calcChain>
</file>

<file path=xl/sharedStrings.xml><?xml version="1.0" encoding="utf-8"?>
<sst xmlns="http://schemas.openxmlformats.org/spreadsheetml/2006/main" count="691" uniqueCount="220">
  <si>
    <t>МИНИСТЕРСТВО СПОРТА РОССИЙСКОЙ ФЕДЕРАЦИИ</t>
  </si>
  <si>
    <t>ФЕДЕРАЦИЯ ВЕЛОСИПЕДНОГО СПОРТА РОССИИ</t>
  </si>
  <si>
    <t>ДЕПАРТАМЕНТ СПОРТА ГОРОДА МОСКВЫ</t>
  </si>
  <si>
    <t>РСОО "ФЕДЕРАЦИЯ ВЕЛОСИПЕДНОГО СПОРТА В ГОРОДЕ МОСКВЕ"</t>
  </si>
  <si>
    <t>ГБУ ДО "МОСКОВСКАЯ АКАДЕМИЯ ВЕЛОСИПЕДНОГО СПОРТА"</t>
  </si>
  <si>
    <t>по велосипедному спорту</t>
  </si>
  <si>
    <t/>
  </si>
  <si>
    <t>ИТОГОВЫЙ ПРОТОКОЛ</t>
  </si>
  <si>
    <t>ВМХ - гонка - "Классик" (или "Классик-смешанная")</t>
  </si>
  <si>
    <t>Женщины</t>
  </si>
  <si>
    <t>№ ВРВС: 0080031811Я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</si>
  <si>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40м</t>
    </r>
  </si>
  <si>
    <t>№ ЕКП 2025: 2008000020030378</t>
  </si>
  <si>
    <t>ИНФОРМАЦИЯ О ЖЮРИ И ГСК СОРЕВНОВАНИЙ:</t>
  </si>
  <si>
    <t>ТЕХНИЧЕСКИЕ ДАННЫЕ ТРАССЫ:</t>
  </si>
  <si>
    <t>ТЕХНИЧЕСКИЙ ДЕЛЕГАТ ФВСР:</t>
  </si>
  <si>
    <t>ЧЕРНЫШОВ М.Ю. (г. Пенза)</t>
  </si>
  <si>
    <t xml:space="preserve">НАЗВАНИЕ ТРАССЫ / РЕГ. НОМЕР: </t>
  </si>
  <si>
    <t>ГЛАВНЫЙ СУДЬЯ:</t>
  </si>
  <si>
    <t>ДЫШАКОВ А.С. (ВК, г. Москва)</t>
  </si>
  <si>
    <t xml:space="preserve">ВЫСОТА СТАРТОВОЙ ГОРЫ (м): </t>
  </si>
  <si>
    <t>5 м</t>
  </si>
  <si>
    <t>ГЛАВНЫЙ СЕКРЕТАРЬ:</t>
  </si>
  <si>
    <t>КОЧЕТКОВА Е.А. (ВК, г. Омск)</t>
  </si>
  <si>
    <t>ДЛИНА КРУГА (м):</t>
  </si>
  <si>
    <t>420 м</t>
  </si>
  <si>
    <t>СУДЬЯ НА ФИНИШЕ:</t>
  </si>
  <si>
    <t>ДЫШАКОВ С.В. (IК, г. Москва)</t>
  </si>
  <si>
    <t>КРУГОВ:</t>
  </si>
  <si>
    <t>МЕСТО</t>
  </si>
  <si>
    <t>НОМЕР</t>
  </si>
  <si>
    <t>UCI ID</t>
  </si>
  <si>
    <t>ДАТА РОЖД.</t>
  </si>
  <si>
    <t>РАЗРЯД,
ЗВАНИЕ</t>
  </si>
  <si>
    <t>ТЕРРИТОРИАЛЬНАЯ ПРИНАДЛЕЖНОСТЬ</t>
  </si>
  <si>
    <t>РЕЗУЛЬТАТ</t>
  </si>
  <si>
    <t>ВЫПОЛНЕНИЕ НТУ ЕВСК</t>
  </si>
  <si>
    <t>ПРИМЕЧАНИЕ</t>
  </si>
  <si>
    <t>23 мая</t>
  </si>
  <si>
    <t>24 мая</t>
  </si>
  <si>
    <t>Бондаренко Ярослава Александровна</t>
  </si>
  <si>
    <t>27.02.1997</t>
  </si>
  <si>
    <t>МСМК</t>
  </si>
  <si>
    <t>Москва</t>
  </si>
  <si>
    <t>Симашкина Александра Сергеевна</t>
  </si>
  <si>
    <t>02.03.2005</t>
  </si>
  <si>
    <t>МС</t>
  </si>
  <si>
    <t>Суворова Наталья Александровна</t>
  </si>
  <si>
    <t>22.08.1995</t>
  </si>
  <si>
    <t>Мордовия</t>
  </si>
  <si>
    <t>Адмакина Светлана Сергеевна</t>
  </si>
  <si>
    <t>30.03.1998</t>
  </si>
  <si>
    <t>Савина Майя Андреевна</t>
  </si>
  <si>
    <t>29.08.2005</t>
  </si>
  <si>
    <t>Иркутская обл.</t>
  </si>
  <si>
    <t>Хлуднева Дарья Александровна</t>
  </si>
  <si>
    <t>26.08.2003</t>
  </si>
  <si>
    <t>Рябчикова Ксения Игоревна</t>
  </si>
  <si>
    <t>23.02.2000</t>
  </si>
  <si>
    <t>Васькова Виктория Витальевна</t>
  </si>
  <si>
    <t>03.07.2001</t>
  </si>
  <si>
    <t>Санкт-Петербург</t>
  </si>
  <si>
    <t>Алексеева Татьяна Дмитриевна</t>
  </si>
  <si>
    <t>02.06.2005</t>
  </si>
  <si>
    <t>КМС</t>
  </si>
  <si>
    <t>Чекунова Людмила Александровна</t>
  </si>
  <si>
    <t>21.05.2006</t>
  </si>
  <si>
    <t>Чекунова Анастасия Александровна</t>
  </si>
  <si>
    <t>11.10.2001</t>
  </si>
  <si>
    <t>Удмуртская Республика</t>
  </si>
  <si>
    <t>Иванова Анастасия Алексеевна</t>
  </si>
  <si>
    <t>06.04.2003</t>
  </si>
  <si>
    <t>Брянская обл.</t>
  </si>
  <si>
    <t>Завязкина Карина Сергеевна</t>
  </si>
  <si>
    <t>16.05.2006</t>
  </si>
  <si>
    <t>Дмитриева Ангелина Витальевна</t>
  </si>
  <si>
    <t>22.07.2005</t>
  </si>
  <si>
    <t>Московская обл.</t>
  </si>
  <si>
    <t>Кострова Диана Павловна</t>
  </si>
  <si>
    <t>06.06.2005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</si>
  <si>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</si>
  <si>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</si>
  <si>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</si>
  <si>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</si>
  <si>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</si>
  <si>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</si>
  <si>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</si>
  <si>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Осадки:</t>
  </si>
  <si>
    <t xml:space="preserve">Стартовало </t>
  </si>
  <si>
    <t>Ветер:</t>
  </si>
  <si>
    <t xml:space="preserve">Финишировало </t>
  </si>
  <si>
    <t xml:space="preserve">Н. финишировало </t>
  </si>
  <si>
    <t>1 сп.р.</t>
  </si>
  <si>
    <t>Н. стартовало</t>
  </si>
  <si>
    <t>2 сп.р.</t>
  </si>
  <si>
    <t>Дисквалифицировано</t>
  </si>
  <si>
    <t>3 сп.р.</t>
  </si>
  <si>
    <t>ГЛАВНЫЙ СЕКРЕТАРЬ</t>
  </si>
  <si>
    <t>ГЛАВНЫЙ СУДЬЯ</t>
  </si>
  <si>
    <t>СУДЬЯ НА ФИНИШЕ</t>
  </si>
  <si>
    <t>4 этап</t>
  </si>
  <si>
    <t>КУБОК РОССИИ</t>
  </si>
  <si>
    <t>Мужчины</t>
  </si>
  <si>
    <t>Ермаков Никита Сергеевич</t>
  </si>
  <si>
    <t>28.05.2000</t>
  </si>
  <si>
    <t>Казанцев Александр Константинович</t>
  </si>
  <si>
    <t>05.11.2003</t>
  </si>
  <si>
    <t>Катышев Александр Дмитриевич</t>
  </si>
  <si>
    <t>02.01.1996</t>
  </si>
  <si>
    <t>Тоянов Егор Юрьевич</t>
  </si>
  <si>
    <t>21.12.1998</t>
  </si>
  <si>
    <t>Глазов Георгий Ильич</t>
  </si>
  <si>
    <t>26.05.2005</t>
  </si>
  <si>
    <t>Неяскин Владислав Владимирович</t>
  </si>
  <si>
    <t>19.01.1994</t>
  </si>
  <si>
    <t>Сахатов Максим Гурбанович</t>
  </si>
  <si>
    <t>25.04.2004</t>
  </si>
  <si>
    <t>Раюшкин Михаил Владимирович</t>
  </si>
  <si>
    <t>07.06.1999</t>
  </si>
  <si>
    <t>Бескровный Илья Сергеевич</t>
  </si>
  <si>
    <t>19.03.2000</t>
  </si>
  <si>
    <t>Мошков Илья Геннадьевич</t>
  </si>
  <si>
    <t>14.12.2003</t>
  </si>
  <si>
    <t>Штельмин Данила Алексеевич</t>
  </si>
  <si>
    <t>17.11.2006</t>
  </si>
  <si>
    <t>Каплин Роман Алексеевич</t>
  </si>
  <si>
    <t>26.12.2006</t>
  </si>
  <si>
    <t>Малюшкин Олег Владиславович</t>
  </si>
  <si>
    <t>03.07.2002</t>
  </si>
  <si>
    <t>Гладков Григорий Викторович</t>
  </si>
  <si>
    <t>19.08.2006</t>
  </si>
  <si>
    <t>Омская обл.</t>
  </si>
  <si>
    <t>Дергачев Константин Максимович</t>
  </si>
  <si>
    <t>14.01.2003</t>
  </si>
  <si>
    <t>Молдованов Андрей Алексеевич</t>
  </si>
  <si>
    <t>10.04.2005</t>
  </si>
  <si>
    <t>Юрасов Артём Эдуардович</t>
  </si>
  <si>
    <t>03.10.2006</t>
  </si>
  <si>
    <t>Пензенская обл.</t>
  </si>
  <si>
    <t>Суринов Артемий Тимофеевич</t>
  </si>
  <si>
    <t>25.10.2006</t>
  </si>
  <si>
    <t>Назарько Дмитрий Дмитриевич</t>
  </si>
  <si>
    <t>15.12.2005</t>
  </si>
  <si>
    <t>Зуев Илья Игоревич</t>
  </si>
  <si>
    <t>03.08.2006</t>
  </si>
  <si>
    <t>Долгих Даниил Алексеевич</t>
  </si>
  <si>
    <t>03.08.2005</t>
  </si>
  <si>
    <t>Пустовалов Егор Вячеславович</t>
  </si>
  <si>
    <t>13.02.2006</t>
  </si>
  <si>
    <t>Ширлин Семен Петрович</t>
  </si>
  <si>
    <t>17.01.2005</t>
  </si>
  <si>
    <t>Джабаров Денис Сергеевич</t>
  </si>
  <si>
    <t>12.03.2005</t>
  </si>
  <si>
    <t>Щебетовский Денис Евгеньевич</t>
  </si>
  <si>
    <t>21.12.2006</t>
  </si>
  <si>
    <t>Балацкий Дмитрий Денисович</t>
  </si>
  <si>
    <t>23.10.2006</t>
  </si>
  <si>
    <t>НС</t>
  </si>
  <si>
    <t>Хромочкин Максим Денисович</t>
  </si>
  <si>
    <t>18.03.2004</t>
  </si>
  <si>
    <t>Витяев Игорь Романович</t>
  </si>
  <si>
    <t>30.06.2004</t>
  </si>
  <si>
    <t>НФ</t>
  </si>
  <si>
    <t>Максименко Виктор Сергеевич</t>
  </si>
  <si>
    <t>04.09.2003</t>
  </si>
  <si>
    <t>Силюков Алексей Алексеевич</t>
  </si>
  <si>
    <t>28.06.2005</t>
  </si>
  <si>
    <t>Шуляковский Никита Всеволодович</t>
  </si>
  <si>
    <t>29.08.2006</t>
  </si>
  <si>
    <t>ВМХ - гонка на время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</si>
  <si>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</si>
  <si>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Место</t>
  </si>
  <si>
    <t>0:00:39,090</t>
  </si>
  <si>
    <t>0:00:40,203</t>
  </si>
  <si>
    <t>0:00:40,872</t>
  </si>
  <si>
    <t>0:00:40,965</t>
  </si>
  <si>
    <t>0:00:40,969</t>
  </si>
  <si>
    <t>0:00:41,226</t>
  </si>
  <si>
    <t>0:00:42,817</t>
  </si>
  <si>
    <t>0:00:42,981</t>
  </si>
  <si>
    <t>0:00:43,246</t>
  </si>
  <si>
    <t>0:00:44,282</t>
  </si>
  <si>
    <t>0:00:45,711</t>
  </si>
  <si>
    <t>0:00:47,395</t>
  </si>
  <si>
    <t>0:00:47,840</t>
  </si>
  <si>
    <t>0:00:49,446</t>
  </si>
  <si>
    <t>0:00:51,813</t>
  </si>
  <si>
    <t>0:00:35,047</t>
  </si>
  <si>
    <t>0:00:35,219</t>
  </si>
  <si>
    <t>0:00:35,586</t>
  </si>
  <si>
    <t>0:00:36,137</t>
  </si>
  <si>
    <t>0:00:36,180</t>
  </si>
  <si>
    <t>0:00:36,684</t>
  </si>
  <si>
    <t>0:00:36,758</t>
  </si>
  <si>
    <t>0:00:37,184</t>
  </si>
  <si>
    <t>0:00:37,297</t>
  </si>
  <si>
    <t>0:00:37,844</t>
  </si>
  <si>
    <t>0:00:37,989</t>
  </si>
  <si>
    <t>0:00:38,449</t>
  </si>
  <si>
    <t>0:00:38,559</t>
  </si>
  <si>
    <t>0:00:38,633</t>
  </si>
  <si>
    <t>0:00:38,899</t>
  </si>
  <si>
    <t>0:00:39,160</t>
  </si>
  <si>
    <t>0:00:39,406</t>
  </si>
  <si>
    <t>0:00:42,211</t>
  </si>
  <si>
    <t>0:00:42,847</t>
  </si>
  <si>
    <t>0:00:43,344</t>
  </si>
  <si>
    <t>0:00:43,492</t>
  </si>
  <si>
    <t>0:00:44,133</t>
  </si>
  <si>
    <t>0:00:44,418</t>
  </si>
  <si>
    <t>0:00:45,152</t>
  </si>
  <si>
    <t>0:00:45,695</t>
  </si>
  <si>
    <t>0:00:50,203</t>
  </si>
  <si>
    <t>0:01:42,500</t>
  </si>
  <si>
    <t>ДАТА ПРОВЕДЕНИЯ: 23-24 мая 2025 г.</t>
  </si>
  <si>
    <t>ДАТА ПРОВЕДЕНИЯ: 22 мая 2025 г.</t>
  </si>
  <si>
    <t>МЕСТО ПРОВЕДЕНИЯ: г. Москва</t>
  </si>
  <si>
    <r>
      <t xml:space="preserve">НАЧАЛО ГОНКИ: </t>
    </r>
    <r>
      <rPr>
        <sz val="11"/>
        <rFont val="Calibri"/>
        <family val="2"/>
        <charset val="204"/>
        <scheme val="minor"/>
      </rPr>
      <t>15ч 00м</t>
    </r>
  </si>
  <si>
    <r>
      <t xml:space="preserve">НАЧАЛО ГОНКИ: </t>
    </r>
    <r>
      <rPr>
        <sz val="11"/>
        <rFont val="Calibri"/>
        <family val="2"/>
        <charset val="204"/>
        <scheme val="minor"/>
      </rPr>
      <t>12ч 00м</t>
    </r>
  </si>
  <si>
    <t>ФАМИЛИЯ ИМЯ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</si>
</sst>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0"/>
    <numFmt numFmtId="165" formatCode="yyyy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  <font>
      <b/>
      <sz val="8"/>
      <name val="Calibri"/>
      <family val="2"/>
      <charset val="204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201">
    <xf numFmtId="0" fontId="0" fillId="0" borderId="0" xfId="0"/>
    <xf numFmtId="14" fontId="7" fillId="0" borderId="10" xfId="1" applyNumberFormat="1" applyFont="1" applyBorder="1" applyAlignment="1">
      <alignment vertical="center"/>
    </xf>
    <xf numFmtId="0" fontId="6" fillId="0" borderId="10" xfId="1" applyFont="1" applyBorder="1" applyAlignment="1">
      <alignment horizontal="left" vertical="center"/>
    </xf>
    <xf numFmtId="164" fontId="6" fillId="0" borderId="10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right" vertical="center"/>
    </xf>
    <xf numFmtId="0" fontId="8" fillId="0" borderId="11" xfId="1" applyFont="1" applyBorder="1" applyAlignment="1">
      <alignment horizontal="right" vertical="center"/>
    </xf>
    <xf numFmtId="14" fontId="7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horizontal="left" vertical="center"/>
    </xf>
    <xf numFmtId="164" fontId="6" fillId="0" borderId="7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vertical="center"/>
    </xf>
    <xf numFmtId="14" fontId="7" fillId="0" borderId="13" xfId="1" applyNumberFormat="1" applyFont="1" applyBorder="1" applyAlignment="1">
      <alignment horizontal="right" vertical="center"/>
    </xf>
    <xf numFmtId="0" fontId="11" fillId="0" borderId="17" xfId="1" applyFont="1" applyBorder="1" applyAlignment="1">
      <alignment horizontal="right" vertical="center"/>
    </xf>
    <xf numFmtId="164" fontId="12" fillId="0" borderId="15" xfId="1" applyNumberFormat="1" applyFont="1" applyBorder="1" applyAlignment="1">
      <alignment vertical="center"/>
    </xf>
    <xf numFmtId="164" fontId="12" fillId="0" borderId="13" xfId="1" applyNumberFormat="1" applyFont="1" applyBorder="1" applyAlignment="1">
      <alignment vertical="center"/>
    </xf>
    <xf numFmtId="164" fontId="12" fillId="0" borderId="16" xfId="1" applyNumberFormat="1" applyFont="1" applyBorder="1" applyAlignment="1">
      <alignment vertical="center"/>
    </xf>
    <xf numFmtId="0" fontId="7" fillId="0" borderId="13" xfId="1" applyFont="1" applyBorder="1" applyAlignment="1">
      <alignment horizontal="right" vertical="center"/>
    </xf>
    <xf numFmtId="14" fontId="11" fillId="0" borderId="13" xfId="1" applyNumberFormat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1" fillId="0" borderId="17" xfId="1" applyFont="1" applyBorder="1" applyAlignment="1">
      <alignment horizontal="right" vertical="center" wrapText="1"/>
    </xf>
    <xf numFmtId="164" fontId="12" fillId="0" borderId="18" xfId="1" applyNumberFormat="1" applyFont="1" applyBorder="1" applyAlignment="1">
      <alignment horizontal="right" vertical="center"/>
    </xf>
    <xf numFmtId="0" fontId="11" fillId="0" borderId="13" xfId="1" applyFont="1" applyBorder="1" applyAlignment="1">
      <alignment horizontal="center" vertical="center"/>
    </xf>
    <xf numFmtId="164" fontId="12" fillId="0" borderId="15" xfId="1" applyNumberFormat="1" applyFont="1" applyBorder="1" applyAlignment="1">
      <alignment horizontal="left" vertical="center"/>
    </xf>
    <xf numFmtId="164" fontId="12" fillId="0" borderId="13" xfId="1" applyNumberFormat="1" applyFont="1" applyBorder="1" applyAlignment="1">
      <alignment horizontal="left" vertical="center"/>
    </xf>
    <xf numFmtId="0" fontId="12" fillId="0" borderId="13" xfId="1" applyFont="1" applyBorder="1" applyAlignment="1">
      <alignment horizontal="right" vertical="center"/>
    </xf>
    <xf numFmtId="0" fontId="12" fillId="0" borderId="18" xfId="1" applyFont="1" applyBorder="1" applyAlignment="1">
      <alignment horizontal="right" vertical="center"/>
    </xf>
    <xf numFmtId="0" fontId="11" fillId="0" borderId="19" xfId="1" applyFont="1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vertical="center"/>
    </xf>
    <xf numFmtId="14" fontId="11" fillId="0" borderId="20" xfId="1" applyNumberFormat="1" applyFont="1" applyBorder="1" applyAlignment="1">
      <alignment vertical="center"/>
    </xf>
    <xf numFmtId="164" fontId="13" fillId="0" borderId="20" xfId="1" applyNumberFormat="1" applyFont="1" applyBorder="1" applyAlignment="1">
      <alignment vertical="center"/>
    </xf>
    <xf numFmtId="0" fontId="11" fillId="0" borderId="21" xfId="1" applyFont="1" applyBorder="1" applyAlignment="1">
      <alignment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 wrapText="1"/>
    </xf>
    <xf numFmtId="14" fontId="13" fillId="2" borderId="23" xfId="2" applyNumberFormat="1" applyFont="1" applyFill="1" applyBorder="1" applyAlignment="1">
      <alignment horizontal="center" vertical="center" wrapText="1"/>
    </xf>
    <xf numFmtId="0" fontId="13" fillId="2" borderId="24" xfId="2" applyFont="1" applyFill="1" applyBorder="1" applyAlignment="1">
      <alignment horizontal="center" vertical="center" wrapText="1"/>
    </xf>
    <xf numFmtId="0" fontId="13" fillId="2" borderId="25" xfId="2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/>
    </xf>
    <xf numFmtId="0" fontId="13" fillId="2" borderId="29" xfId="2" applyFont="1" applyFill="1" applyBorder="1" applyAlignment="1">
      <alignment horizontal="center" vertical="center" wrapText="1"/>
    </xf>
    <xf numFmtId="14" fontId="13" fillId="2" borderId="29" xfId="2" applyNumberFormat="1" applyFont="1" applyFill="1" applyBorder="1" applyAlignment="1">
      <alignment horizontal="center" vertical="center" wrapText="1"/>
    </xf>
    <xf numFmtId="0" fontId="13" fillId="2" borderId="30" xfId="2" applyFont="1" applyFill="1" applyBorder="1" applyAlignment="1">
      <alignment horizontal="center" vertical="center" wrapText="1"/>
    </xf>
    <xf numFmtId="14" fontId="13" fillId="2" borderId="25" xfId="2" applyNumberFormat="1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1" fillId="0" borderId="33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7" fillId="0" borderId="14" xfId="1" applyFont="1" applyBorder="1" applyAlignment="1">
      <alignment vertical="center" wrapText="1"/>
    </xf>
    <xf numFmtId="0" fontId="17" fillId="0" borderId="17" xfId="1" applyFont="1" applyBorder="1" applyAlignment="1">
      <alignment vertical="center" wrapText="1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1" applyFont="1" applyAlignment="1">
      <alignment vertical="center" wrapText="1"/>
    </xf>
    <xf numFmtId="0" fontId="17" fillId="0" borderId="5" xfId="1" applyFont="1" applyBorder="1" applyAlignment="1">
      <alignment vertical="center" wrapText="1"/>
    </xf>
    <xf numFmtId="0" fontId="6" fillId="2" borderId="7" xfId="1" applyFont="1" applyFill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1" fillId="0" borderId="10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4" xfId="1" applyFont="1" applyBorder="1" applyAlignment="1">
      <alignment horizontal="right" vertical="center"/>
    </xf>
    <xf numFmtId="0" fontId="13" fillId="0" borderId="10" xfId="1" applyFont="1" applyBorder="1" applyAlignment="1">
      <alignment horizontal="right" vertical="center"/>
    </xf>
    <xf numFmtId="49" fontId="11" fillId="0" borderId="17" xfId="0" applyNumberFormat="1" applyFont="1" applyBorder="1" applyAlignment="1">
      <alignment vertical="center"/>
    </xf>
    <xf numFmtId="0" fontId="11" fillId="0" borderId="18" xfId="0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49" fontId="11" fillId="0" borderId="0" xfId="1" applyNumberFormat="1" applyFont="1" applyAlignment="1">
      <alignment horizontal="left" vertical="center"/>
    </xf>
    <xf numFmtId="49" fontId="11" fillId="0" borderId="15" xfId="1" applyNumberFormat="1" applyFont="1" applyBorder="1" applyAlignment="1">
      <alignment horizontal="left" vertical="center"/>
    </xf>
    <xf numFmtId="1" fontId="11" fillId="0" borderId="14" xfId="1" applyNumberFormat="1" applyFont="1" applyBorder="1" applyAlignment="1">
      <alignment horizontal="right" vertical="center"/>
    </xf>
    <xf numFmtId="1" fontId="13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20" fillId="0" borderId="17" xfId="1" applyFont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2" fontId="11" fillId="0" borderId="17" xfId="0" applyNumberFormat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49" fontId="11" fillId="0" borderId="7" xfId="1" applyNumberFormat="1" applyFont="1" applyBorder="1" applyAlignment="1">
      <alignment horizontal="left" vertical="center"/>
    </xf>
    <xf numFmtId="0" fontId="13" fillId="0" borderId="7" xfId="1" applyFont="1" applyBorder="1" applyAlignment="1">
      <alignment horizontal="right" vertical="center"/>
    </xf>
    <xf numFmtId="165" fontId="20" fillId="0" borderId="17" xfId="1" applyNumberFormat="1" applyFont="1" applyBorder="1" applyAlignment="1">
      <alignment horizontal="left" vertical="center" wrapText="1"/>
    </xf>
    <xf numFmtId="0" fontId="11" fillId="0" borderId="4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14" fontId="11" fillId="0" borderId="0" xfId="1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1" fillId="0" borderId="5" xfId="1" applyFont="1" applyBorder="1" applyAlignment="1">
      <alignment vertical="center"/>
    </xf>
    <xf numFmtId="0" fontId="11" fillId="0" borderId="11" xfId="1" applyFont="1" applyBorder="1" applyAlignment="1">
      <alignment vertical="center"/>
    </xf>
    <xf numFmtId="0" fontId="11" fillId="0" borderId="4" xfId="1" applyFont="1" applyBorder="1" applyAlignment="1">
      <alignment horizontal="center" vertical="center"/>
    </xf>
    <xf numFmtId="14" fontId="11" fillId="0" borderId="0" xfId="1" applyNumberFormat="1" applyFont="1" applyAlignment="1">
      <alignment horizontal="center" vertical="center"/>
    </xf>
    <xf numFmtId="164" fontId="13" fillId="0" borderId="0" xfId="1" applyNumberFormat="1" applyFont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 applyAlignment="1">
      <alignment horizontal="center" vertical="center"/>
    </xf>
    <xf numFmtId="14" fontId="21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38" xfId="1" applyFont="1" applyBorder="1" applyAlignment="1">
      <alignment vertical="center"/>
    </xf>
    <xf numFmtId="0" fontId="11" fillId="0" borderId="39" xfId="1" applyFont="1" applyBorder="1" applyAlignment="1">
      <alignment horizontal="center" vertical="center"/>
    </xf>
    <xf numFmtId="0" fontId="11" fillId="0" borderId="39" xfId="1" applyFont="1" applyBorder="1" applyAlignment="1">
      <alignment vertical="center"/>
    </xf>
    <xf numFmtId="14" fontId="11" fillId="0" borderId="39" xfId="1" applyNumberFormat="1" applyFont="1" applyBorder="1" applyAlignment="1">
      <alignment vertical="center"/>
    </xf>
    <xf numFmtId="0" fontId="11" fillId="0" borderId="40" xfId="1" applyFont="1" applyBorder="1" applyAlignment="1">
      <alignment vertical="center"/>
    </xf>
    <xf numFmtId="164" fontId="13" fillId="0" borderId="39" xfId="1" applyNumberFormat="1" applyFont="1" applyBorder="1" applyAlignment="1">
      <alignment vertical="center"/>
    </xf>
    <xf numFmtId="0" fontId="11" fillId="0" borderId="41" xfId="1" applyFont="1" applyBorder="1" applyAlignment="1">
      <alignment vertical="center"/>
    </xf>
    <xf numFmtId="0" fontId="11" fillId="0" borderId="42" xfId="1" applyFont="1" applyBorder="1" applyAlignment="1">
      <alignment horizontal="center" vertic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0" xfId="0" applyFont="1" applyAlignment="1">
      <alignment horizontal="center"/>
    </xf>
    <xf numFmtId="164" fontId="8" fillId="0" borderId="0" xfId="1" applyNumberFormat="1" applyFont="1" applyAlignment="1">
      <alignment vertical="center" wrapText="1"/>
    </xf>
    <xf numFmtId="0" fontId="11" fillId="0" borderId="43" xfId="1" applyFont="1" applyBorder="1" applyAlignment="1">
      <alignment vertical="center"/>
    </xf>
    <xf numFmtId="0" fontId="11" fillId="0" borderId="44" xfId="1" applyFont="1" applyBorder="1" applyAlignment="1">
      <alignment horizontal="right" vertical="center" wrapText="1"/>
    </xf>
    <xf numFmtId="164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right" vertical="center"/>
    </xf>
    <xf numFmtId="0" fontId="12" fillId="0" borderId="45" xfId="1" applyFont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0" fontId="11" fillId="0" borderId="40" xfId="1" applyFont="1" applyBorder="1" applyAlignment="1">
      <alignment horizontal="center" vertical="center"/>
    </xf>
    <xf numFmtId="14" fontId="11" fillId="0" borderId="40" xfId="1" applyNumberFormat="1" applyFont="1" applyBorder="1" applyAlignment="1">
      <alignment vertical="center"/>
    </xf>
    <xf numFmtId="164" fontId="13" fillId="0" borderId="40" xfId="1" applyNumberFormat="1" applyFont="1" applyBorder="1" applyAlignment="1">
      <alignment vertical="center"/>
    </xf>
    <xf numFmtId="0" fontId="11" fillId="0" borderId="47" xfId="1" applyFont="1" applyBorder="1" applyAlignment="1">
      <alignment vertical="center"/>
    </xf>
    <xf numFmtId="0" fontId="13" fillId="2" borderId="48" xfId="1" applyFont="1" applyFill="1" applyBorder="1" applyAlignment="1">
      <alignment horizontal="center" vertical="center"/>
    </xf>
    <xf numFmtId="0" fontId="13" fillId="2" borderId="49" xfId="2" applyFont="1" applyFill="1" applyBorder="1" applyAlignment="1">
      <alignment vertical="center" wrapText="1"/>
    </xf>
    <xf numFmtId="0" fontId="13" fillId="2" borderId="14" xfId="2" applyFont="1" applyFill="1" applyBorder="1" applyAlignment="1">
      <alignment vertical="center" wrapText="1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0" fontId="23" fillId="0" borderId="17" xfId="0" applyFont="1" applyBorder="1" applyAlignment="1">
      <alignment horizontal="center"/>
    </xf>
    <xf numFmtId="164" fontId="18" fillId="0" borderId="14" xfId="0" applyNumberFormat="1" applyFont="1" applyBorder="1" applyAlignment="1">
      <alignment horizontal="center"/>
    </xf>
    <xf numFmtId="0" fontId="19" fillId="0" borderId="42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19" fillId="0" borderId="17" xfId="1" applyFont="1" applyBorder="1" applyAlignment="1">
      <alignment horizontal="center" vertical="center"/>
    </xf>
    <xf numFmtId="0" fontId="19" fillId="0" borderId="18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 wrapText="1"/>
    </xf>
    <xf numFmtId="0" fontId="21" fillId="0" borderId="4" xfId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3" fillId="2" borderId="49" xfId="2" applyFont="1" applyFill="1" applyBorder="1" applyAlignment="1">
      <alignment horizontal="center" vertical="center" wrapText="1"/>
    </xf>
    <xf numFmtId="0" fontId="24" fillId="2" borderId="17" xfId="1" applyFont="1" applyFill="1" applyBorder="1" applyAlignment="1">
      <alignment horizontal="center" vertical="center" wrapText="1"/>
    </xf>
    <xf numFmtId="0" fontId="24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9" fillId="0" borderId="15" xfId="1" applyFont="1" applyBorder="1" applyAlignment="1">
      <alignment horizontal="center" vertical="center" wrapText="1"/>
    </xf>
    <xf numFmtId="0" fontId="25" fillId="0" borderId="17" xfId="0" applyFont="1" applyBorder="1"/>
    <xf numFmtId="164" fontId="8" fillId="0" borderId="14" xfId="1" applyNumberFormat="1" applyFont="1" applyBorder="1" applyAlignment="1">
      <alignment vertical="center" wrapText="1"/>
    </xf>
    <xf numFmtId="0" fontId="23" fillId="0" borderId="7" xfId="0" applyFont="1" applyBorder="1" applyAlignment="1">
      <alignment horizontal="center"/>
    </xf>
    <xf numFmtId="0" fontId="25" fillId="0" borderId="7" xfId="0" applyFont="1" applyBorder="1"/>
    <xf numFmtId="164" fontId="8" fillId="0" borderId="7" xfId="1" applyNumberFormat="1" applyFont="1" applyBorder="1" applyAlignment="1">
      <alignment vertical="center" wrapText="1"/>
    </xf>
    <xf numFmtId="0" fontId="17" fillId="0" borderId="7" xfId="1" applyFont="1" applyBorder="1" applyAlignment="1">
      <alignment vertical="center" wrapText="1"/>
    </xf>
    <xf numFmtId="0" fontId="8" fillId="3" borderId="4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164" fontId="8" fillId="3" borderId="0" xfId="1" applyNumberFormat="1" applyFont="1" applyFill="1" applyAlignment="1">
      <alignment horizontal="center" vertical="center"/>
    </xf>
    <xf numFmtId="164" fontId="8" fillId="3" borderId="10" xfId="1" applyNumberFormat="1" applyFont="1" applyFill="1" applyBorder="1" applyAlignment="1">
      <alignment horizontal="center" vertical="center"/>
    </xf>
    <xf numFmtId="164" fontId="8" fillId="3" borderId="11" xfId="1" applyNumberFormat="1" applyFont="1" applyFill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/>
    </xf>
    <xf numFmtId="0" fontId="16" fillId="0" borderId="17" xfId="0" applyNumberFormat="1" applyFont="1" applyBorder="1" applyAlignment="1">
      <alignment horizontal="center"/>
    </xf>
    <xf numFmtId="0" fontId="23" fillId="0" borderId="17" xfId="0" applyNumberFormat="1" applyFont="1" applyBorder="1" applyAlignment="1">
      <alignment horizont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10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164" fontId="6" fillId="2" borderId="15" xfId="1" applyNumberFormat="1" applyFont="1" applyFill="1" applyBorder="1" applyAlignment="1">
      <alignment horizontal="center" vertical="center"/>
    </xf>
    <xf numFmtId="164" fontId="6" fillId="2" borderId="13" xfId="1" applyNumberFormat="1" applyFont="1" applyFill="1" applyBorder="1" applyAlignment="1">
      <alignment horizontal="center" vertical="center"/>
    </xf>
    <xf numFmtId="164" fontId="6" fillId="2" borderId="16" xfId="1" applyNumberFormat="1" applyFont="1" applyFill="1" applyBorder="1" applyAlignment="1">
      <alignment horizontal="center" vertical="center"/>
    </xf>
    <xf numFmtId="0" fontId="13" fillId="2" borderId="24" xfId="2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 wrapText="1"/>
    </xf>
    <xf numFmtId="0" fontId="13" fillId="2" borderId="31" xfId="1" applyFont="1" applyFill="1" applyBorder="1" applyAlignment="1">
      <alignment horizontal="center" vertical="center" wrapText="1"/>
    </xf>
    <xf numFmtId="0" fontId="13" fillId="2" borderId="27" xfId="1" applyFont="1" applyFill="1" applyBorder="1" applyAlignment="1">
      <alignment horizontal="center" vertical="center" wrapText="1"/>
    </xf>
    <xf numFmtId="0" fontId="13" fillId="2" borderId="3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164" fontId="8" fillId="2" borderId="13" xfId="1" applyNumberFormat="1" applyFont="1" applyFill="1" applyBorder="1" applyAlignment="1">
      <alignment horizontal="center" vertical="center"/>
    </xf>
    <xf numFmtId="164" fontId="8" fillId="2" borderId="16" xfId="1" applyNumberFormat="1" applyFont="1" applyFill="1" applyBorder="1" applyAlignment="1">
      <alignment horizontal="center" vertical="center"/>
    </xf>
    <xf numFmtId="0" fontId="17" fillId="0" borderId="35" xfId="1" applyFont="1" applyBorder="1" applyAlignment="1">
      <alignment horizontal="center" vertical="center"/>
    </xf>
    <xf numFmtId="0" fontId="17" fillId="0" borderId="36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A47FA612-1B98-4FCA-9236-6C523907D71C}"/>
    <cellStyle name="Обычный_Стартовый протокол Смирнов_20101106_Results" xfId="2" xr:uid="{A2EE3509-8298-41DA-9A73-E501257F77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527050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73E5D700-D3A6-4D70-B18B-E4E89B4C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4115" y="257175"/>
          <a:ext cx="135953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3B2DAD3-602D-4BCC-B833-649B475B61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527050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6D9EBFFB-2B98-47E6-BAC6-EE3C448FF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9795" y="257175"/>
          <a:ext cx="1359535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95250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468D280-3406-42BA-9FC1-EE88706C3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10</xdr:col>
      <xdr:colOff>700405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D4427AA4-E81B-4872-83D7-4B8A3D3E3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6015" y="257175"/>
          <a:ext cx="1350010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140970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6E862A9-49AD-46A7-A781-62E86114B7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2170" cy="1343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0</xdr:row>
      <xdr:rowOff>257175</xdr:rowOff>
    </xdr:from>
    <xdr:to>
      <xdr:col>11</xdr:col>
      <xdr:colOff>33655</xdr:colOff>
      <xdr:row>4</xdr:row>
      <xdr:rowOff>52070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BCF4CD8B-E789-45BA-AB61-C0F37CE2A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9315" y="257175"/>
          <a:ext cx="1369060" cy="8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207645</xdr:colOff>
      <xdr:row>5</xdr:row>
      <xdr:rowOff>93345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BB6D5E8-D6E2-4EEE-AB98-499E899391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0" y="0"/>
          <a:ext cx="2120265" cy="1343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8159-3B90-47BF-A866-BEEC75C0A581}">
  <dimension ref="A1:K58"/>
  <sheetViews>
    <sheetView tabSelected="1" view="pageBreakPreview" topLeftCell="A4" zoomScale="60" zoomScaleNormal="100" workbookViewId="0">
      <selection activeCell="D21" sqref="D21"/>
    </sheetView>
  </sheetViews>
  <sheetFormatPr defaultRowHeight="14.4" x14ac:dyDescent="0.3"/>
  <cols>
    <col min="1" max="1" width="7" style="69" customWidth="1"/>
    <col min="2" max="2" width="7.88671875" style="84" customWidth="1"/>
    <col min="3" max="3" width="14.6640625" style="84" customWidth="1"/>
    <col min="4" max="4" width="39" style="69" customWidth="1"/>
    <col min="5" max="5" width="11.6640625" style="85" customWidth="1"/>
    <col min="6" max="6" width="10.33203125" style="69" customWidth="1"/>
    <col min="7" max="7" width="32" style="69" customWidth="1"/>
    <col min="8" max="8" width="11.44140625" style="86" customWidth="1"/>
    <col min="9" max="9" width="9.5546875" style="86" customWidth="1"/>
    <col min="10" max="10" width="15.33203125" style="69" customWidth="1"/>
    <col min="11" max="11" width="14.6640625" style="69" customWidth="1"/>
  </cols>
  <sheetData>
    <row r="1" spans="1:11" ht="21" x14ac:dyDescent="0.3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1" x14ac:dyDescent="0.3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21" x14ac:dyDescent="0.3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21" x14ac:dyDescent="0.3">
      <c r="A4" s="159" t="s">
        <v>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ht="21" x14ac:dyDescent="0.3">
      <c r="A5" s="159" t="s">
        <v>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spans="1:11" ht="28.8" x14ac:dyDescent="0.3">
      <c r="A6" s="160" t="s">
        <v>101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11" ht="21" x14ac:dyDescent="0.3">
      <c r="A7" s="161" t="s">
        <v>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1" ht="21.6" thickBot="1" x14ac:dyDescent="0.35">
      <c r="A8" s="161" t="s">
        <v>100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8" x14ac:dyDescent="0.3">
      <c r="A9" s="162" t="s">
        <v>7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x14ac:dyDescent="0.3">
      <c r="A10" s="165" t="s">
        <v>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7"/>
    </row>
    <row r="11" spans="1:11" ht="18" x14ac:dyDescent="0.3">
      <c r="A11" s="165" t="s">
        <v>9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7"/>
    </row>
    <row r="12" spans="1:11" ht="21" x14ac:dyDescent="0.3">
      <c r="A12" s="156" t="s">
        <v>6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8"/>
    </row>
    <row r="13" spans="1:11" ht="20.100000000000001" customHeight="1" x14ac:dyDescent="0.3">
      <c r="A13" s="168" t="s">
        <v>216</v>
      </c>
      <c r="B13" s="169"/>
      <c r="C13" s="169"/>
      <c r="D13" s="169"/>
      <c r="E13" s="1"/>
      <c r="F13" s="2" t="s">
        <v>217</v>
      </c>
      <c r="G13" s="2"/>
      <c r="H13" s="3"/>
      <c r="I13" s="3"/>
      <c r="J13" s="4"/>
      <c r="K13" s="5" t="s">
        <v>10</v>
      </c>
    </row>
    <row r="14" spans="1:11" ht="20.100000000000001" customHeight="1" x14ac:dyDescent="0.3">
      <c r="A14" s="170" t="s">
        <v>214</v>
      </c>
      <c r="B14" s="171"/>
      <c r="C14" s="171"/>
      <c r="D14" s="171"/>
      <c r="E14" s="6"/>
      <c r="F14" s="7" t="s">
        <v>11</v>
      </c>
      <c r="G14" s="7"/>
      <c r="H14" s="8"/>
      <c r="I14" s="8"/>
      <c r="J14" s="9"/>
      <c r="K14" s="10" t="s">
        <v>12</v>
      </c>
    </row>
    <row r="15" spans="1:11" ht="20.100000000000001" customHeight="1" x14ac:dyDescent="0.3">
      <c r="A15" s="172" t="s">
        <v>13</v>
      </c>
      <c r="B15" s="173"/>
      <c r="C15" s="173"/>
      <c r="D15" s="173"/>
      <c r="E15" s="173"/>
      <c r="F15" s="173"/>
      <c r="G15" s="174"/>
      <c r="H15" s="175" t="s">
        <v>14</v>
      </c>
      <c r="I15" s="176"/>
      <c r="J15" s="176"/>
      <c r="K15" s="177"/>
    </row>
    <row r="16" spans="1:11" ht="20.100000000000001" customHeight="1" x14ac:dyDescent="0.3">
      <c r="A16" s="11" t="s">
        <v>15</v>
      </c>
      <c r="B16" s="12"/>
      <c r="C16" s="12"/>
      <c r="D16" s="13"/>
      <c r="E16" s="14"/>
      <c r="F16" s="13"/>
      <c r="G16" s="15" t="s">
        <v>16</v>
      </c>
      <c r="H16" s="16" t="s">
        <v>17</v>
      </c>
      <c r="I16" s="17"/>
      <c r="J16" s="17"/>
      <c r="K16" s="18"/>
    </row>
    <row r="17" spans="1:11" ht="20.100000000000001" customHeight="1" x14ac:dyDescent="0.3">
      <c r="A17" s="11" t="s">
        <v>18</v>
      </c>
      <c r="B17" s="12"/>
      <c r="C17" s="12"/>
      <c r="D17" s="19"/>
      <c r="E17" s="20"/>
      <c r="F17" s="21"/>
      <c r="G17" s="22" t="s">
        <v>19</v>
      </c>
      <c r="H17" s="16" t="s">
        <v>20</v>
      </c>
      <c r="I17" s="17"/>
      <c r="J17" s="17"/>
      <c r="K17" s="23" t="s">
        <v>21</v>
      </c>
    </row>
    <row r="18" spans="1:11" ht="20.100000000000001" customHeight="1" x14ac:dyDescent="0.3">
      <c r="A18" s="11" t="s">
        <v>22</v>
      </c>
      <c r="B18" s="12"/>
      <c r="C18" s="12"/>
      <c r="D18" s="19"/>
      <c r="E18" s="20"/>
      <c r="F18" s="21"/>
      <c r="G18" s="22" t="s">
        <v>23</v>
      </c>
      <c r="H18" s="16" t="s">
        <v>24</v>
      </c>
      <c r="I18" s="17"/>
      <c r="J18" s="17"/>
      <c r="K18" s="23" t="s">
        <v>25</v>
      </c>
    </row>
    <row r="19" spans="1:11" ht="20.100000000000001" customHeight="1" x14ac:dyDescent="0.3">
      <c r="A19" s="11" t="s">
        <v>26</v>
      </c>
      <c r="B19" s="24"/>
      <c r="C19" s="24"/>
      <c r="D19" s="21"/>
      <c r="E19" s="20"/>
      <c r="F19" s="21"/>
      <c r="G19" s="22" t="s">
        <v>27</v>
      </c>
      <c r="H19" s="25" t="s">
        <v>28</v>
      </c>
      <c r="I19" s="26"/>
      <c r="J19" s="27"/>
      <c r="K19" s="28">
        <v>1</v>
      </c>
    </row>
    <row r="20" spans="1:11" ht="4.5" customHeight="1" thickBot="1" x14ac:dyDescent="0.35">
      <c r="A20" s="29"/>
      <c r="B20" s="30"/>
      <c r="C20" s="30"/>
      <c r="D20" s="31"/>
      <c r="E20" s="32"/>
      <c r="F20" s="31"/>
      <c r="G20" s="31"/>
      <c r="H20" s="33"/>
      <c r="I20" s="33"/>
      <c r="J20" s="31"/>
      <c r="K20" s="34"/>
    </row>
    <row r="21" spans="1:11" ht="39" customHeight="1" thickTop="1" x14ac:dyDescent="0.3">
      <c r="A21" s="35" t="s">
        <v>29</v>
      </c>
      <c r="B21" s="36" t="s">
        <v>30</v>
      </c>
      <c r="C21" s="36" t="s">
        <v>31</v>
      </c>
      <c r="D21" s="39" t="s">
        <v>219</v>
      </c>
      <c r="E21" s="37" t="s">
        <v>32</v>
      </c>
      <c r="F21" s="38" t="s">
        <v>33</v>
      </c>
      <c r="G21" s="39" t="s">
        <v>34</v>
      </c>
      <c r="H21" s="178" t="s">
        <v>35</v>
      </c>
      <c r="I21" s="179"/>
      <c r="J21" s="180" t="s">
        <v>36</v>
      </c>
      <c r="K21" s="182" t="s">
        <v>37</v>
      </c>
    </row>
    <row r="22" spans="1:11" ht="13.95" customHeight="1" thickBot="1" x14ac:dyDescent="0.35">
      <c r="A22" s="40"/>
      <c r="B22" s="41"/>
      <c r="C22" s="41"/>
      <c r="D22" s="41"/>
      <c r="E22" s="42"/>
      <c r="F22" s="43"/>
      <c r="G22" s="41"/>
      <c r="H22" s="44" t="s">
        <v>38</v>
      </c>
      <c r="I22" s="44" t="s">
        <v>39</v>
      </c>
      <c r="J22" s="181"/>
      <c r="K22" s="183"/>
    </row>
    <row r="23" spans="1:11" ht="30" customHeight="1" x14ac:dyDescent="0.3">
      <c r="A23" s="45">
        <v>1</v>
      </c>
      <c r="B23" s="153">
        <v>89</v>
      </c>
      <c r="C23" s="154">
        <v>10009630969</v>
      </c>
      <c r="D23" s="46" t="s">
        <v>40</v>
      </c>
      <c r="E23" s="46" t="s">
        <v>41</v>
      </c>
      <c r="F23" s="45" t="s">
        <v>42</v>
      </c>
      <c r="G23" s="45" t="s">
        <v>43</v>
      </c>
      <c r="H23" s="45">
        <v>1</v>
      </c>
      <c r="I23" s="45">
        <v>1</v>
      </c>
      <c r="J23" s="47"/>
      <c r="K23" s="48"/>
    </row>
    <row r="24" spans="1:11" ht="30" customHeight="1" x14ac:dyDescent="0.3">
      <c r="A24" s="45">
        <v>2</v>
      </c>
      <c r="B24" s="153">
        <v>372</v>
      </c>
      <c r="C24" s="154">
        <v>10075130322</v>
      </c>
      <c r="D24" s="46" t="s">
        <v>44</v>
      </c>
      <c r="E24" s="46" t="s">
        <v>45</v>
      </c>
      <c r="F24" s="45" t="s">
        <v>46</v>
      </c>
      <c r="G24" s="45" t="s">
        <v>43</v>
      </c>
      <c r="H24" s="45">
        <v>2</v>
      </c>
      <c r="I24" s="45">
        <v>2</v>
      </c>
      <c r="J24" s="47"/>
      <c r="K24" s="48"/>
    </row>
    <row r="25" spans="1:11" ht="30" customHeight="1" x14ac:dyDescent="0.3">
      <c r="A25" s="45">
        <v>3</v>
      </c>
      <c r="B25" s="153">
        <v>41</v>
      </c>
      <c r="C25" s="154">
        <v>10008123934</v>
      </c>
      <c r="D25" s="46" t="s">
        <v>47</v>
      </c>
      <c r="E25" s="46" t="s">
        <v>48</v>
      </c>
      <c r="F25" s="45" t="s">
        <v>42</v>
      </c>
      <c r="G25" s="45" t="s">
        <v>49</v>
      </c>
      <c r="H25" s="45">
        <v>3</v>
      </c>
      <c r="I25" s="45">
        <v>3</v>
      </c>
      <c r="J25" s="47"/>
      <c r="K25" s="48"/>
    </row>
    <row r="26" spans="1:11" ht="30" customHeight="1" x14ac:dyDescent="0.3">
      <c r="A26" s="45">
        <v>4</v>
      </c>
      <c r="B26" s="153">
        <v>74</v>
      </c>
      <c r="C26" s="154">
        <v>10009905195</v>
      </c>
      <c r="D26" s="46" t="s">
        <v>50</v>
      </c>
      <c r="E26" s="46" t="s">
        <v>51</v>
      </c>
      <c r="F26" s="45" t="s">
        <v>46</v>
      </c>
      <c r="G26" s="45" t="s">
        <v>49</v>
      </c>
      <c r="H26" s="45">
        <v>5</v>
      </c>
      <c r="I26" s="45">
        <v>4</v>
      </c>
      <c r="J26" s="47"/>
      <c r="K26" s="48"/>
    </row>
    <row r="27" spans="1:11" ht="30" customHeight="1" x14ac:dyDescent="0.3">
      <c r="A27" s="45">
        <v>5</v>
      </c>
      <c r="B27" s="153">
        <v>385</v>
      </c>
      <c r="C27" s="154">
        <v>10079505123</v>
      </c>
      <c r="D27" s="46" t="s">
        <v>52</v>
      </c>
      <c r="E27" s="46" t="s">
        <v>53</v>
      </c>
      <c r="F27" s="45" t="s">
        <v>46</v>
      </c>
      <c r="G27" s="45" t="s">
        <v>54</v>
      </c>
      <c r="H27" s="45">
        <v>4</v>
      </c>
      <c r="I27" s="45">
        <v>6</v>
      </c>
      <c r="J27" s="47"/>
      <c r="K27" s="48"/>
    </row>
    <row r="28" spans="1:11" ht="30" customHeight="1" x14ac:dyDescent="0.3">
      <c r="A28" s="45">
        <v>6</v>
      </c>
      <c r="B28" s="153">
        <v>818</v>
      </c>
      <c r="C28" s="154">
        <v>10036099239</v>
      </c>
      <c r="D28" s="46" t="s">
        <v>55</v>
      </c>
      <c r="E28" s="46" t="s">
        <v>56</v>
      </c>
      <c r="F28" s="45" t="s">
        <v>46</v>
      </c>
      <c r="G28" s="45" t="s">
        <v>49</v>
      </c>
      <c r="H28" s="45">
        <v>8</v>
      </c>
      <c r="I28" s="45">
        <v>5</v>
      </c>
      <c r="J28" s="47"/>
      <c r="K28" s="48"/>
    </row>
    <row r="29" spans="1:11" ht="30" customHeight="1" x14ac:dyDescent="0.3">
      <c r="A29" s="45">
        <v>7</v>
      </c>
      <c r="B29" s="153">
        <v>163</v>
      </c>
      <c r="C29" s="154">
        <v>10034919675</v>
      </c>
      <c r="D29" s="46" t="s">
        <v>57</v>
      </c>
      <c r="E29" s="46" t="s">
        <v>58</v>
      </c>
      <c r="F29" s="45" t="s">
        <v>46</v>
      </c>
      <c r="G29" s="45" t="s">
        <v>43</v>
      </c>
      <c r="H29" s="45">
        <v>7</v>
      </c>
      <c r="I29" s="45">
        <v>7</v>
      </c>
      <c r="J29" s="47"/>
      <c r="K29" s="48"/>
    </row>
    <row r="30" spans="1:11" ht="30" customHeight="1" x14ac:dyDescent="0.3">
      <c r="A30" s="45">
        <v>8</v>
      </c>
      <c r="B30" s="153">
        <v>155</v>
      </c>
      <c r="C30" s="154">
        <v>10036032450</v>
      </c>
      <c r="D30" s="46" t="s">
        <v>59</v>
      </c>
      <c r="E30" s="46" t="s">
        <v>60</v>
      </c>
      <c r="F30" s="45" t="s">
        <v>46</v>
      </c>
      <c r="G30" s="45" t="s">
        <v>61</v>
      </c>
      <c r="H30" s="45">
        <v>6</v>
      </c>
      <c r="I30" s="45">
        <v>10</v>
      </c>
      <c r="J30" s="47"/>
      <c r="K30" s="48"/>
    </row>
    <row r="31" spans="1:11" ht="30" customHeight="1" x14ac:dyDescent="0.3">
      <c r="A31" s="45">
        <v>9</v>
      </c>
      <c r="B31" s="153">
        <v>42</v>
      </c>
      <c r="C31" s="154">
        <v>10089460252</v>
      </c>
      <c r="D31" s="46" t="s">
        <v>62</v>
      </c>
      <c r="E31" s="46" t="s">
        <v>63</v>
      </c>
      <c r="F31" s="45" t="s">
        <v>64</v>
      </c>
      <c r="G31" s="45" t="s">
        <v>61</v>
      </c>
      <c r="H31" s="45">
        <v>10</v>
      </c>
      <c r="I31" s="45">
        <v>8</v>
      </c>
      <c r="J31" s="47"/>
      <c r="K31" s="48"/>
    </row>
    <row r="32" spans="1:11" ht="30" customHeight="1" x14ac:dyDescent="0.3">
      <c r="A32" s="45">
        <v>10</v>
      </c>
      <c r="B32" s="153">
        <v>366</v>
      </c>
      <c r="C32" s="154">
        <v>10094892353</v>
      </c>
      <c r="D32" s="46" t="s">
        <v>65</v>
      </c>
      <c r="E32" s="46" t="s">
        <v>66</v>
      </c>
      <c r="F32" s="45" t="s">
        <v>46</v>
      </c>
      <c r="G32" s="45" t="s">
        <v>43</v>
      </c>
      <c r="H32" s="45">
        <v>9</v>
      </c>
      <c r="I32" s="45">
        <v>9</v>
      </c>
      <c r="J32" s="47"/>
      <c r="K32" s="48"/>
    </row>
    <row r="33" spans="1:11" ht="30" customHeight="1" x14ac:dyDescent="0.3">
      <c r="A33" s="45">
        <v>11</v>
      </c>
      <c r="B33" s="153">
        <v>181</v>
      </c>
      <c r="C33" s="154">
        <v>10036035076</v>
      </c>
      <c r="D33" s="46" t="s">
        <v>67</v>
      </c>
      <c r="E33" s="46" t="s">
        <v>68</v>
      </c>
      <c r="F33" s="45" t="s">
        <v>46</v>
      </c>
      <c r="G33" s="45" t="s">
        <v>69</v>
      </c>
      <c r="H33" s="45">
        <v>12</v>
      </c>
      <c r="I33" s="45">
        <v>11</v>
      </c>
      <c r="J33" s="47"/>
      <c r="K33" s="48"/>
    </row>
    <row r="34" spans="1:11" ht="30" customHeight="1" x14ac:dyDescent="0.3">
      <c r="A34" s="45">
        <v>12</v>
      </c>
      <c r="B34" s="153">
        <v>328</v>
      </c>
      <c r="C34" s="154">
        <v>10036089741</v>
      </c>
      <c r="D34" s="46" t="s">
        <v>70</v>
      </c>
      <c r="E34" s="46" t="s">
        <v>71</v>
      </c>
      <c r="F34" s="45" t="s">
        <v>46</v>
      </c>
      <c r="G34" s="45" t="s">
        <v>72</v>
      </c>
      <c r="H34" s="45">
        <v>11</v>
      </c>
      <c r="I34" s="45">
        <v>12</v>
      </c>
      <c r="J34" s="47"/>
      <c r="K34" s="48"/>
    </row>
    <row r="35" spans="1:11" ht="30" customHeight="1" x14ac:dyDescent="0.3">
      <c r="A35" s="45">
        <v>13</v>
      </c>
      <c r="B35" s="153">
        <v>5</v>
      </c>
      <c r="C35" s="154">
        <v>10101157442</v>
      </c>
      <c r="D35" s="46" t="s">
        <v>73</v>
      </c>
      <c r="E35" s="46" t="s">
        <v>74</v>
      </c>
      <c r="F35" s="45" t="s">
        <v>64</v>
      </c>
      <c r="G35" s="45" t="s">
        <v>61</v>
      </c>
      <c r="H35" s="45">
        <v>13</v>
      </c>
      <c r="I35" s="45">
        <v>13</v>
      </c>
      <c r="J35" s="49"/>
      <c r="K35" s="50"/>
    </row>
    <row r="36" spans="1:11" ht="30" customHeight="1" x14ac:dyDescent="0.3">
      <c r="A36" s="45">
        <v>14</v>
      </c>
      <c r="B36" s="153">
        <v>916</v>
      </c>
      <c r="C36" s="154">
        <v>10036093983</v>
      </c>
      <c r="D36" s="46" t="s">
        <v>75</v>
      </c>
      <c r="E36" s="46" t="s">
        <v>76</v>
      </c>
      <c r="F36" s="45" t="s">
        <v>64</v>
      </c>
      <c r="G36" s="45" t="s">
        <v>77</v>
      </c>
      <c r="H36" s="45">
        <v>14</v>
      </c>
      <c r="I36" s="45">
        <v>14</v>
      </c>
      <c r="J36" s="49"/>
      <c r="K36" s="50"/>
    </row>
    <row r="37" spans="1:11" ht="30.6" customHeight="1" x14ac:dyDescent="0.3">
      <c r="A37" s="45">
        <v>15</v>
      </c>
      <c r="B37" s="153">
        <v>363</v>
      </c>
      <c r="C37" s="154">
        <v>10140144873</v>
      </c>
      <c r="D37" s="46" t="s">
        <v>78</v>
      </c>
      <c r="E37" s="46" t="s">
        <v>79</v>
      </c>
      <c r="F37" s="45" t="s">
        <v>64</v>
      </c>
      <c r="G37" s="45" t="s">
        <v>61</v>
      </c>
      <c r="H37" s="45">
        <v>15</v>
      </c>
      <c r="I37" s="45">
        <v>15</v>
      </c>
      <c r="J37" s="51"/>
      <c r="K37" s="52"/>
    </row>
    <row r="38" spans="1:11" ht="30.6" customHeight="1" x14ac:dyDescent="0.3">
      <c r="A38" s="53"/>
      <c r="B38" s="54"/>
      <c r="C38" s="55"/>
      <c r="D38" s="54"/>
      <c r="E38" s="55"/>
      <c r="F38" s="54"/>
      <c r="G38" s="56"/>
      <c r="H38" s="56"/>
      <c r="I38" s="56"/>
      <c r="J38" s="57"/>
      <c r="K38" s="58"/>
    </row>
    <row r="39" spans="1:11" x14ac:dyDescent="0.3">
      <c r="A39" s="185" t="s">
        <v>80</v>
      </c>
      <c r="B39" s="186"/>
      <c r="C39" s="186"/>
      <c r="D39" s="186"/>
      <c r="E39" s="59"/>
      <c r="F39" s="59"/>
      <c r="G39" s="173" t="s">
        <v>81</v>
      </c>
      <c r="H39" s="173"/>
      <c r="I39" s="173"/>
      <c r="J39" s="173"/>
      <c r="K39" s="187"/>
    </row>
    <row r="40" spans="1:11" ht="15" customHeight="1" x14ac:dyDescent="0.3">
      <c r="A40" s="60" t="s">
        <v>82</v>
      </c>
      <c r="B40" s="21"/>
      <c r="C40" s="21"/>
      <c r="D40" s="61"/>
      <c r="E40" s="62"/>
      <c r="F40" s="63"/>
      <c r="G40" s="64" t="s">
        <v>83</v>
      </c>
      <c r="H40" s="65">
        <v>7</v>
      </c>
      <c r="I40" s="66"/>
      <c r="J40" s="67" t="s">
        <v>84</v>
      </c>
      <c r="K40" s="68">
        <f>COUNTIF(F23:F34,"ЗМС")</f>
        <v>0</v>
      </c>
    </row>
    <row r="41" spans="1:11" ht="15" customHeight="1" x14ac:dyDescent="0.3">
      <c r="A41" s="60" t="s">
        <v>85</v>
      </c>
      <c r="B41" s="21"/>
      <c r="C41" s="21"/>
      <c r="D41" s="61"/>
      <c r="E41" s="69"/>
      <c r="F41" s="70"/>
      <c r="G41" s="71" t="s">
        <v>86</v>
      </c>
      <c r="H41" s="72">
        <v>15</v>
      </c>
      <c r="I41" s="73"/>
      <c r="J41" s="67" t="s">
        <v>42</v>
      </c>
      <c r="K41" s="68">
        <v>2</v>
      </c>
    </row>
    <row r="42" spans="1:11" ht="15" customHeight="1" x14ac:dyDescent="0.3">
      <c r="A42" s="60" t="s">
        <v>87</v>
      </c>
      <c r="B42" s="21"/>
      <c r="C42" s="21"/>
      <c r="D42" s="61"/>
      <c r="E42" s="69"/>
      <c r="F42" s="70"/>
      <c r="G42" s="71" t="s">
        <v>88</v>
      </c>
      <c r="H42" s="72">
        <v>15</v>
      </c>
      <c r="I42" s="73"/>
      <c r="J42" s="67" t="s">
        <v>46</v>
      </c>
      <c r="K42" s="68">
        <v>9</v>
      </c>
    </row>
    <row r="43" spans="1:11" ht="15" customHeight="1" x14ac:dyDescent="0.3">
      <c r="A43" s="60" t="s">
        <v>89</v>
      </c>
      <c r="B43" s="21"/>
      <c r="C43" s="21"/>
      <c r="D43" s="61"/>
      <c r="E43" s="69"/>
      <c r="F43" s="70"/>
      <c r="G43" s="71" t="s">
        <v>90</v>
      </c>
      <c r="H43" s="65">
        <v>15</v>
      </c>
      <c r="I43" s="74"/>
      <c r="J43" s="67" t="s">
        <v>64</v>
      </c>
      <c r="K43" s="68">
        <v>4</v>
      </c>
    </row>
    <row r="44" spans="1:11" ht="15" customHeight="1" x14ac:dyDescent="0.3">
      <c r="A44" s="60"/>
      <c r="B44" s="21"/>
      <c r="C44" s="21"/>
      <c r="D44" s="61"/>
      <c r="E44" s="69"/>
      <c r="F44" s="70"/>
      <c r="G44" s="71" t="s">
        <v>91</v>
      </c>
      <c r="H44" s="65">
        <f>COUNTIF(A23:A37,"НФ")</f>
        <v>0</v>
      </c>
      <c r="I44" s="74"/>
      <c r="J44" s="75" t="s">
        <v>92</v>
      </c>
      <c r="K44" s="68">
        <f>COUNTIF(F23:F41,"1 сп.р.")</f>
        <v>0</v>
      </c>
    </row>
    <row r="45" spans="1:11" ht="15" customHeight="1" x14ac:dyDescent="0.3">
      <c r="A45" s="60"/>
      <c r="B45" s="21"/>
      <c r="C45" s="21"/>
      <c r="D45" s="61"/>
      <c r="E45" s="69"/>
      <c r="F45" s="70"/>
      <c r="G45" s="71" t="s">
        <v>93</v>
      </c>
      <c r="H45" s="76">
        <f>COUNTIF(A23:A37,"НС")</f>
        <v>0</v>
      </c>
      <c r="I45" s="77"/>
      <c r="J45" s="78" t="s">
        <v>94</v>
      </c>
      <c r="K45" s="68">
        <f>COUNTIF(F23:F34,"2 сп.р.")</f>
        <v>0</v>
      </c>
    </row>
    <row r="46" spans="1:11" ht="15" customHeight="1" x14ac:dyDescent="0.3">
      <c r="A46" s="60"/>
      <c r="B46" s="21"/>
      <c r="C46" s="21"/>
      <c r="D46" s="61"/>
      <c r="E46" s="79"/>
      <c r="F46" s="80"/>
      <c r="G46" s="71" t="s">
        <v>95</v>
      </c>
      <c r="H46" s="76">
        <f>COUNTIF(A23:A37,"ДСКВ")</f>
        <v>0</v>
      </c>
      <c r="I46" s="81"/>
      <c r="J46" s="82" t="s">
        <v>96</v>
      </c>
      <c r="K46" s="68">
        <f>COUNTIF(F23:F34,"3 сп.р.")</f>
        <v>0</v>
      </c>
    </row>
    <row r="47" spans="1:11" x14ac:dyDescent="0.3">
      <c r="A47" s="83"/>
      <c r="K47" s="87"/>
    </row>
    <row r="48" spans="1:11" ht="15.6" x14ac:dyDescent="0.3">
      <c r="A48" s="188" t="s">
        <v>97</v>
      </c>
      <c r="B48" s="189"/>
      <c r="C48" s="189"/>
      <c r="D48" s="189"/>
      <c r="E48" s="190" t="s">
        <v>98</v>
      </c>
      <c r="F48" s="190"/>
      <c r="G48" s="190"/>
      <c r="H48" s="190"/>
      <c r="I48" s="190" t="s">
        <v>99</v>
      </c>
      <c r="J48" s="190"/>
      <c r="K48" s="191"/>
    </row>
    <row r="49" spans="1:11" x14ac:dyDescent="0.3">
      <c r="A49" s="83"/>
      <c r="B49" s="69"/>
      <c r="C49" s="69"/>
      <c r="E49" s="69"/>
      <c r="F49" s="62"/>
      <c r="G49" s="62"/>
      <c r="H49" s="62"/>
      <c r="I49" s="62"/>
      <c r="J49" s="62"/>
      <c r="K49" s="88"/>
    </row>
    <row r="50" spans="1:11" x14ac:dyDescent="0.3">
      <c r="A50" s="89"/>
      <c r="D50" s="84"/>
      <c r="E50" s="90"/>
      <c r="F50" s="84"/>
      <c r="G50" s="84"/>
      <c r="H50" s="91"/>
      <c r="I50" s="91"/>
      <c r="J50" s="84"/>
      <c r="K50" s="92"/>
    </row>
    <row r="51" spans="1:11" x14ac:dyDescent="0.3">
      <c r="A51" s="89"/>
      <c r="D51" s="84"/>
      <c r="E51" s="90"/>
      <c r="F51" s="84"/>
      <c r="G51" s="84"/>
      <c r="H51" s="91"/>
      <c r="I51" s="91"/>
      <c r="J51" s="84"/>
      <c r="K51" s="92"/>
    </row>
    <row r="52" spans="1:11" x14ac:dyDescent="0.3">
      <c r="A52" s="89"/>
      <c r="D52" s="84"/>
      <c r="E52" s="90"/>
      <c r="F52" s="84"/>
      <c r="G52" s="84"/>
      <c r="H52" s="91"/>
      <c r="I52" s="91"/>
      <c r="J52" s="84"/>
      <c r="K52" s="92"/>
    </row>
    <row r="53" spans="1:11" x14ac:dyDescent="0.3">
      <c r="A53" s="89"/>
      <c r="D53" s="84"/>
      <c r="E53" s="90"/>
      <c r="F53" s="84"/>
      <c r="G53" s="84"/>
      <c r="H53" s="91"/>
      <c r="I53" s="91"/>
      <c r="J53" s="84"/>
      <c r="K53" s="92"/>
    </row>
    <row r="54" spans="1:11" ht="16.2" thickBot="1" x14ac:dyDescent="0.35">
      <c r="A54" s="192" t="str">
        <f>G18</f>
        <v>КОЧЕТКОВА Е.А. (ВК, г. Омск)</v>
      </c>
      <c r="B54" s="193"/>
      <c r="C54" s="193"/>
      <c r="D54" s="193"/>
      <c r="E54" s="193" t="str">
        <f>G17</f>
        <v>ДЫШАКОВ А.С. (ВК, г. Москва)</v>
      </c>
      <c r="F54" s="193"/>
      <c r="G54" s="193"/>
      <c r="H54" s="193"/>
      <c r="I54" s="193" t="str">
        <f>G19</f>
        <v>ДЫШАКОВ С.В. (IК, г. Москва)</v>
      </c>
      <c r="J54" s="193"/>
      <c r="K54" s="194"/>
    </row>
    <row r="56" spans="1:11" ht="18" x14ac:dyDescent="0.3">
      <c r="A56" s="93"/>
      <c r="B56" s="94"/>
      <c r="C56" s="94"/>
      <c r="D56" s="93"/>
      <c r="E56" s="95"/>
      <c r="F56" s="93"/>
      <c r="G56" s="93"/>
      <c r="H56" s="96"/>
      <c r="I56" s="96"/>
      <c r="J56" s="93"/>
      <c r="K56" s="93"/>
    </row>
    <row r="57" spans="1:11" ht="21" x14ac:dyDescent="0.3">
      <c r="A57" s="97"/>
      <c r="B57" s="97"/>
      <c r="C57" s="98"/>
      <c r="D57" s="184"/>
      <c r="E57" s="184"/>
      <c r="F57" s="184"/>
      <c r="G57" s="184"/>
    </row>
    <row r="58" spans="1:11" ht="18" x14ac:dyDescent="0.3">
      <c r="D58" s="93"/>
    </row>
  </sheetData>
  <mergeCells count="28">
    <mergeCell ref="D57:G57"/>
    <mergeCell ref="A39:D39"/>
    <mergeCell ref="G39:K39"/>
    <mergeCell ref="A48:D48"/>
    <mergeCell ref="E48:H48"/>
    <mergeCell ref="I48:K48"/>
    <mergeCell ref="A54:D54"/>
    <mergeCell ref="E54:H54"/>
    <mergeCell ref="I54:K54"/>
    <mergeCell ref="A13:D13"/>
    <mergeCell ref="A14:D14"/>
    <mergeCell ref="A15:G15"/>
    <mergeCell ref="H15:K15"/>
    <mergeCell ref="H21:I21"/>
    <mergeCell ref="J21:J22"/>
    <mergeCell ref="K21:K22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CF7C-F623-45F6-A09F-945FBD368AEF}">
  <dimension ref="A1:K74"/>
  <sheetViews>
    <sheetView topLeftCell="A11" workbookViewId="0">
      <selection activeCell="D21" sqref="D21"/>
    </sheetView>
  </sheetViews>
  <sheetFormatPr defaultRowHeight="14.4" x14ac:dyDescent="0.3"/>
  <cols>
    <col min="1" max="1" width="7" style="69" customWidth="1"/>
    <col min="2" max="2" width="7.88671875" style="84" customWidth="1"/>
    <col min="3" max="3" width="14.6640625" style="84" customWidth="1"/>
    <col min="4" max="4" width="36.6640625" style="69" customWidth="1"/>
    <col min="5" max="5" width="11.6640625" style="85" customWidth="1"/>
    <col min="6" max="6" width="10.33203125" style="69" customWidth="1"/>
    <col min="7" max="7" width="32" style="69" customWidth="1"/>
    <col min="8" max="9" width="9.6640625" style="86" customWidth="1"/>
    <col min="10" max="10" width="15.33203125" style="69" customWidth="1"/>
    <col min="11" max="11" width="14.6640625" style="69" customWidth="1"/>
  </cols>
  <sheetData>
    <row r="1" spans="1:11" ht="21" x14ac:dyDescent="0.3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ht="21" x14ac:dyDescent="0.3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ht="21" x14ac:dyDescent="0.3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ht="21" x14ac:dyDescent="0.3">
      <c r="A4" s="159" t="s">
        <v>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ht="21" x14ac:dyDescent="0.3">
      <c r="A5" s="159" t="s">
        <v>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spans="1:11" ht="28.8" x14ac:dyDescent="0.3">
      <c r="A6" s="160" t="s">
        <v>101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11" ht="21" x14ac:dyDescent="0.3">
      <c r="A7" s="161" t="s">
        <v>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1" ht="21.6" thickBot="1" x14ac:dyDescent="0.35">
      <c r="A8" s="161" t="s">
        <v>100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8" x14ac:dyDescent="0.3">
      <c r="A9" s="162" t="s">
        <v>7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x14ac:dyDescent="0.3">
      <c r="A10" s="165" t="s">
        <v>8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7"/>
    </row>
    <row r="11" spans="1:11" ht="18" x14ac:dyDescent="0.3">
      <c r="A11" s="165" t="s">
        <v>102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7"/>
    </row>
    <row r="12" spans="1:11" ht="21" x14ac:dyDescent="0.3">
      <c r="A12" s="156" t="s">
        <v>6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8"/>
    </row>
    <row r="13" spans="1:11" ht="20.100000000000001" customHeight="1" x14ac:dyDescent="0.3">
      <c r="A13" s="168" t="s">
        <v>216</v>
      </c>
      <c r="B13" s="169"/>
      <c r="C13" s="169"/>
      <c r="D13" s="169"/>
      <c r="E13" s="1"/>
      <c r="F13" s="2" t="s">
        <v>217</v>
      </c>
      <c r="G13" s="2"/>
      <c r="H13" s="3"/>
      <c r="I13" s="3"/>
      <c r="J13" s="4"/>
      <c r="K13" s="5" t="s">
        <v>10</v>
      </c>
    </row>
    <row r="14" spans="1:11" ht="20.100000000000001" customHeight="1" x14ac:dyDescent="0.3">
      <c r="A14" s="170" t="s">
        <v>214</v>
      </c>
      <c r="B14" s="171"/>
      <c r="C14" s="171"/>
      <c r="D14" s="171"/>
      <c r="E14" s="6"/>
      <c r="F14" s="7" t="s">
        <v>11</v>
      </c>
      <c r="G14" s="7"/>
      <c r="H14" s="8"/>
      <c r="I14" s="8"/>
      <c r="J14" s="9"/>
      <c r="K14" s="10" t="s">
        <v>12</v>
      </c>
    </row>
    <row r="15" spans="1:11" ht="20.100000000000001" customHeight="1" x14ac:dyDescent="0.3">
      <c r="A15" s="172" t="s">
        <v>13</v>
      </c>
      <c r="B15" s="173"/>
      <c r="C15" s="173"/>
      <c r="D15" s="173"/>
      <c r="E15" s="173"/>
      <c r="F15" s="173"/>
      <c r="G15" s="174"/>
      <c r="H15" s="175" t="s">
        <v>14</v>
      </c>
      <c r="I15" s="176"/>
      <c r="J15" s="176"/>
      <c r="K15" s="177"/>
    </row>
    <row r="16" spans="1:11" ht="20.100000000000001" customHeight="1" x14ac:dyDescent="0.3">
      <c r="A16" s="11" t="s">
        <v>15</v>
      </c>
      <c r="B16" s="12"/>
      <c r="C16" s="12"/>
      <c r="D16" s="13"/>
      <c r="E16" s="14"/>
      <c r="F16" s="13"/>
      <c r="G16" s="15" t="s">
        <v>16</v>
      </c>
      <c r="H16" s="16" t="s">
        <v>17</v>
      </c>
      <c r="I16" s="17"/>
      <c r="J16" s="17"/>
      <c r="K16" s="18"/>
    </row>
    <row r="17" spans="1:11" ht="20.100000000000001" customHeight="1" x14ac:dyDescent="0.3">
      <c r="A17" s="11" t="s">
        <v>18</v>
      </c>
      <c r="B17" s="12"/>
      <c r="C17" s="12"/>
      <c r="D17" s="19"/>
      <c r="E17" s="20"/>
      <c r="F17" s="21"/>
      <c r="G17" s="22" t="s">
        <v>19</v>
      </c>
      <c r="H17" s="16" t="s">
        <v>20</v>
      </c>
      <c r="I17" s="17"/>
      <c r="J17" s="17"/>
      <c r="K17" s="23" t="s">
        <v>21</v>
      </c>
    </row>
    <row r="18" spans="1:11" ht="20.100000000000001" customHeight="1" x14ac:dyDescent="0.3">
      <c r="A18" s="11" t="s">
        <v>22</v>
      </c>
      <c r="B18" s="12"/>
      <c r="C18" s="12"/>
      <c r="D18" s="19"/>
      <c r="E18" s="20"/>
      <c r="F18" s="21"/>
      <c r="G18" s="22" t="s">
        <v>23</v>
      </c>
      <c r="H18" s="16" t="s">
        <v>24</v>
      </c>
      <c r="I18" s="17"/>
      <c r="J18" s="17"/>
      <c r="K18" s="23" t="s">
        <v>25</v>
      </c>
    </row>
    <row r="19" spans="1:11" ht="20.100000000000001" customHeight="1" thickBot="1" x14ac:dyDescent="0.35">
      <c r="A19" s="11" t="s">
        <v>26</v>
      </c>
      <c r="B19" s="24"/>
      <c r="C19" s="24"/>
      <c r="D19" s="21"/>
      <c r="E19" s="20"/>
      <c r="F19" s="21"/>
      <c r="G19" s="22" t="s">
        <v>27</v>
      </c>
      <c r="H19" s="25" t="s">
        <v>28</v>
      </c>
      <c r="I19" s="26"/>
      <c r="J19" s="27"/>
      <c r="K19" s="28">
        <v>1</v>
      </c>
    </row>
    <row r="20" spans="1:11" ht="15.6" thickTop="1" thickBot="1" x14ac:dyDescent="0.35">
      <c r="A20" s="99"/>
      <c r="B20" s="100"/>
      <c r="C20" s="100"/>
      <c r="D20" s="101"/>
      <c r="E20" s="102"/>
      <c r="F20" s="101"/>
      <c r="G20" s="103"/>
      <c r="H20" s="104"/>
      <c r="I20" s="104"/>
      <c r="J20" s="101"/>
      <c r="K20" s="105"/>
    </row>
    <row r="21" spans="1:11" ht="25.95" customHeight="1" thickTop="1" x14ac:dyDescent="0.3">
      <c r="A21" s="35" t="s">
        <v>29</v>
      </c>
      <c r="B21" s="36" t="s">
        <v>30</v>
      </c>
      <c r="C21" s="36" t="s">
        <v>31</v>
      </c>
      <c r="D21" s="39" t="s">
        <v>219</v>
      </c>
      <c r="E21" s="37" t="s">
        <v>32</v>
      </c>
      <c r="F21" s="38" t="s">
        <v>33</v>
      </c>
      <c r="G21" s="39" t="s">
        <v>34</v>
      </c>
      <c r="H21" s="178" t="s">
        <v>35</v>
      </c>
      <c r="I21" s="179"/>
      <c r="J21" s="180" t="s">
        <v>36</v>
      </c>
      <c r="K21" s="182" t="s">
        <v>37</v>
      </c>
    </row>
    <row r="22" spans="1:11" ht="13.95" customHeight="1" thickBot="1" x14ac:dyDescent="0.35">
      <c r="A22" s="40"/>
      <c r="B22" s="41"/>
      <c r="C22" s="41"/>
      <c r="D22" s="41"/>
      <c r="E22" s="42"/>
      <c r="F22" s="43"/>
      <c r="G22" s="41"/>
      <c r="H22" s="44" t="s">
        <v>38</v>
      </c>
      <c r="I22" s="44" t="s">
        <v>39</v>
      </c>
      <c r="J22" s="181"/>
      <c r="K22" s="183"/>
    </row>
    <row r="23" spans="1:11" ht="27.9" customHeight="1" x14ac:dyDescent="0.3">
      <c r="A23" s="45">
        <v>1</v>
      </c>
      <c r="B23" s="153">
        <v>936</v>
      </c>
      <c r="C23" s="154">
        <v>10034985153</v>
      </c>
      <c r="D23" s="46" t="s">
        <v>103</v>
      </c>
      <c r="E23" s="46" t="s">
        <v>104</v>
      </c>
      <c r="F23" s="45" t="s">
        <v>46</v>
      </c>
      <c r="G23" s="45" t="s">
        <v>43</v>
      </c>
      <c r="H23" s="45">
        <v>2</v>
      </c>
      <c r="I23" s="45">
        <v>1</v>
      </c>
      <c r="J23" s="106"/>
      <c r="K23" s="48"/>
    </row>
    <row r="24" spans="1:11" ht="27.9" customHeight="1" x14ac:dyDescent="0.3">
      <c r="A24" s="45">
        <v>2</v>
      </c>
      <c r="B24" s="153">
        <v>181</v>
      </c>
      <c r="C24" s="154">
        <v>10036101461</v>
      </c>
      <c r="D24" s="46" t="s">
        <v>105</v>
      </c>
      <c r="E24" s="46" t="s">
        <v>106</v>
      </c>
      <c r="F24" s="45" t="s">
        <v>46</v>
      </c>
      <c r="G24" s="45" t="s">
        <v>69</v>
      </c>
      <c r="H24" s="45">
        <v>1</v>
      </c>
      <c r="I24" s="45">
        <v>2</v>
      </c>
      <c r="J24" s="106"/>
      <c r="K24" s="48"/>
    </row>
    <row r="25" spans="1:11" ht="27.9" customHeight="1" x14ac:dyDescent="0.3">
      <c r="A25" s="45">
        <v>3</v>
      </c>
      <c r="B25" s="153">
        <v>909</v>
      </c>
      <c r="C25" s="154">
        <v>10008830216</v>
      </c>
      <c r="D25" s="46" t="s">
        <v>107</v>
      </c>
      <c r="E25" s="46" t="s">
        <v>108</v>
      </c>
      <c r="F25" s="45" t="s">
        <v>46</v>
      </c>
      <c r="G25" s="45" t="s">
        <v>49</v>
      </c>
      <c r="H25" s="45">
        <v>4</v>
      </c>
      <c r="I25" s="45">
        <v>3</v>
      </c>
      <c r="J25" s="106"/>
      <c r="K25" s="48"/>
    </row>
    <row r="26" spans="1:11" ht="27.9" customHeight="1" x14ac:dyDescent="0.3">
      <c r="A26" s="45">
        <v>4</v>
      </c>
      <c r="B26" s="153">
        <v>246</v>
      </c>
      <c r="C26" s="154">
        <v>10010866307</v>
      </c>
      <c r="D26" s="46" t="s">
        <v>109</v>
      </c>
      <c r="E26" s="46" t="s">
        <v>110</v>
      </c>
      <c r="F26" s="45" t="s">
        <v>46</v>
      </c>
      <c r="G26" s="45" t="s">
        <v>43</v>
      </c>
      <c r="H26" s="45">
        <v>3</v>
      </c>
      <c r="I26" s="45">
        <v>6</v>
      </c>
      <c r="J26" s="106"/>
      <c r="K26" s="48"/>
    </row>
    <row r="27" spans="1:11" ht="27.9" customHeight="1" x14ac:dyDescent="0.3">
      <c r="A27" s="45">
        <v>5</v>
      </c>
      <c r="B27" s="153">
        <v>20</v>
      </c>
      <c r="C27" s="154">
        <v>10077036774</v>
      </c>
      <c r="D27" s="46" t="s">
        <v>111</v>
      </c>
      <c r="E27" s="46" t="s">
        <v>112</v>
      </c>
      <c r="F27" s="45" t="s">
        <v>64</v>
      </c>
      <c r="G27" s="45" t="s">
        <v>43</v>
      </c>
      <c r="H27" s="45">
        <v>6</v>
      </c>
      <c r="I27" s="45">
        <v>4</v>
      </c>
      <c r="J27" s="106"/>
      <c r="K27" s="48"/>
    </row>
    <row r="28" spans="1:11" ht="27.9" customHeight="1" x14ac:dyDescent="0.3">
      <c r="A28" s="45">
        <v>6</v>
      </c>
      <c r="B28" s="153">
        <v>119</v>
      </c>
      <c r="C28" s="154">
        <v>10007839907</v>
      </c>
      <c r="D28" s="46" t="s">
        <v>113</v>
      </c>
      <c r="E28" s="46" t="s">
        <v>114</v>
      </c>
      <c r="F28" s="45" t="s">
        <v>46</v>
      </c>
      <c r="G28" s="45" t="s">
        <v>49</v>
      </c>
      <c r="H28" s="45">
        <v>5</v>
      </c>
      <c r="I28" s="45">
        <v>8</v>
      </c>
      <c r="J28" s="106"/>
      <c r="K28" s="48"/>
    </row>
    <row r="29" spans="1:11" ht="27.9" customHeight="1" x14ac:dyDescent="0.3">
      <c r="A29" s="45">
        <v>7</v>
      </c>
      <c r="B29" s="153">
        <v>846</v>
      </c>
      <c r="C29" s="154">
        <v>10062193451</v>
      </c>
      <c r="D29" s="46" t="s">
        <v>115</v>
      </c>
      <c r="E29" s="46" t="s">
        <v>116</v>
      </c>
      <c r="F29" s="45" t="s">
        <v>46</v>
      </c>
      <c r="G29" s="45" t="s">
        <v>61</v>
      </c>
      <c r="H29" s="45">
        <v>9</v>
      </c>
      <c r="I29" s="45">
        <v>5</v>
      </c>
      <c r="J29" s="106"/>
      <c r="K29" s="48"/>
    </row>
    <row r="30" spans="1:11" ht="27.9" customHeight="1" x14ac:dyDescent="0.3">
      <c r="A30" s="45">
        <v>8</v>
      </c>
      <c r="B30" s="153">
        <v>933</v>
      </c>
      <c r="C30" s="154">
        <v>10011168724</v>
      </c>
      <c r="D30" s="46" t="s">
        <v>117</v>
      </c>
      <c r="E30" s="46" t="s">
        <v>118</v>
      </c>
      <c r="F30" s="45" t="s">
        <v>46</v>
      </c>
      <c r="G30" s="45" t="s">
        <v>43</v>
      </c>
      <c r="H30" s="45">
        <v>10</v>
      </c>
      <c r="I30" s="45">
        <v>7</v>
      </c>
      <c r="J30" s="106"/>
      <c r="K30" s="48"/>
    </row>
    <row r="31" spans="1:11" ht="27.9" customHeight="1" x14ac:dyDescent="0.3">
      <c r="A31" s="45">
        <v>9</v>
      </c>
      <c r="B31" s="153">
        <v>987</v>
      </c>
      <c r="C31" s="154">
        <v>10034928973</v>
      </c>
      <c r="D31" s="46" t="s">
        <v>119</v>
      </c>
      <c r="E31" s="46" t="s">
        <v>120</v>
      </c>
      <c r="F31" s="45" t="s">
        <v>46</v>
      </c>
      <c r="G31" s="45" t="s">
        <v>61</v>
      </c>
      <c r="H31" s="45">
        <v>7</v>
      </c>
      <c r="I31" s="45">
        <v>10</v>
      </c>
      <c r="J31" s="106"/>
      <c r="K31" s="48"/>
    </row>
    <row r="32" spans="1:11" ht="27.9" customHeight="1" x14ac:dyDescent="0.3">
      <c r="A32" s="45">
        <v>10</v>
      </c>
      <c r="B32" s="153">
        <v>52</v>
      </c>
      <c r="C32" s="154">
        <v>10036099946</v>
      </c>
      <c r="D32" s="46" t="s">
        <v>121</v>
      </c>
      <c r="E32" s="46" t="s">
        <v>122</v>
      </c>
      <c r="F32" s="45" t="s">
        <v>46</v>
      </c>
      <c r="G32" s="45" t="s">
        <v>49</v>
      </c>
      <c r="H32" s="45">
        <v>12</v>
      </c>
      <c r="I32" s="45">
        <v>9</v>
      </c>
      <c r="J32" s="106"/>
      <c r="K32" s="48"/>
    </row>
    <row r="33" spans="1:11" ht="27.9" customHeight="1" x14ac:dyDescent="0.3">
      <c r="A33" s="45">
        <v>11</v>
      </c>
      <c r="B33" s="153">
        <v>110</v>
      </c>
      <c r="C33" s="154">
        <v>10034965955</v>
      </c>
      <c r="D33" s="46" t="s">
        <v>123</v>
      </c>
      <c r="E33" s="46" t="s">
        <v>124</v>
      </c>
      <c r="F33" s="45" t="s">
        <v>46</v>
      </c>
      <c r="G33" s="45" t="s">
        <v>43</v>
      </c>
      <c r="H33" s="45">
        <v>11</v>
      </c>
      <c r="I33" s="45">
        <v>12</v>
      </c>
      <c r="J33" s="106"/>
      <c r="K33" s="48"/>
    </row>
    <row r="34" spans="1:11" ht="27.9" customHeight="1" x14ac:dyDescent="0.3">
      <c r="A34" s="45">
        <v>12</v>
      </c>
      <c r="B34" s="153">
        <v>65</v>
      </c>
      <c r="C34" s="154">
        <v>10091230302</v>
      </c>
      <c r="D34" s="46" t="s">
        <v>125</v>
      </c>
      <c r="E34" s="46" t="s">
        <v>126</v>
      </c>
      <c r="F34" s="45" t="s">
        <v>46</v>
      </c>
      <c r="G34" s="45" t="s">
        <v>49</v>
      </c>
      <c r="H34" s="45">
        <v>8</v>
      </c>
      <c r="I34" s="45">
        <v>16</v>
      </c>
      <c r="J34" s="106"/>
      <c r="K34" s="48"/>
    </row>
    <row r="35" spans="1:11" ht="27.9" customHeight="1" x14ac:dyDescent="0.3">
      <c r="A35" s="45">
        <v>13</v>
      </c>
      <c r="B35" s="153">
        <v>636</v>
      </c>
      <c r="C35" s="154">
        <v>10034922610</v>
      </c>
      <c r="D35" s="46" t="s">
        <v>127</v>
      </c>
      <c r="E35" s="46" t="s">
        <v>128</v>
      </c>
      <c r="F35" s="45" t="s">
        <v>46</v>
      </c>
      <c r="G35" s="45" t="s">
        <v>72</v>
      </c>
      <c r="H35" s="45">
        <v>16</v>
      </c>
      <c r="I35" s="45">
        <v>11</v>
      </c>
      <c r="J35" s="106"/>
      <c r="K35" s="48"/>
    </row>
    <row r="36" spans="1:11" ht="27.9" customHeight="1" x14ac:dyDescent="0.3">
      <c r="A36" s="45">
        <v>14</v>
      </c>
      <c r="B36" s="153">
        <v>315</v>
      </c>
      <c r="C36" s="154">
        <v>10117747876</v>
      </c>
      <c r="D36" s="46" t="s">
        <v>129</v>
      </c>
      <c r="E36" s="46" t="s">
        <v>130</v>
      </c>
      <c r="F36" s="45" t="s">
        <v>64</v>
      </c>
      <c r="G36" s="45" t="s">
        <v>131</v>
      </c>
      <c r="H36" s="45">
        <v>13</v>
      </c>
      <c r="I36" s="45">
        <v>14</v>
      </c>
      <c r="J36" s="106"/>
      <c r="K36" s="48"/>
    </row>
    <row r="37" spans="1:11" ht="27.9" customHeight="1" x14ac:dyDescent="0.3">
      <c r="A37" s="45">
        <v>15</v>
      </c>
      <c r="B37" s="153">
        <v>393</v>
      </c>
      <c r="C37" s="154">
        <v>10036031743</v>
      </c>
      <c r="D37" s="46" t="s">
        <v>132</v>
      </c>
      <c r="E37" s="46" t="s">
        <v>133</v>
      </c>
      <c r="F37" s="45" t="s">
        <v>46</v>
      </c>
      <c r="G37" s="45" t="s">
        <v>43</v>
      </c>
      <c r="H37" s="45">
        <v>15</v>
      </c>
      <c r="I37" s="45">
        <v>15</v>
      </c>
      <c r="J37" s="106"/>
      <c r="K37" s="48"/>
    </row>
    <row r="38" spans="1:11" ht="27.9" customHeight="1" x14ac:dyDescent="0.3">
      <c r="A38" s="45">
        <v>16</v>
      </c>
      <c r="B38" s="153">
        <v>22</v>
      </c>
      <c r="C38" s="154">
        <v>10082682477</v>
      </c>
      <c r="D38" s="46" t="s">
        <v>134</v>
      </c>
      <c r="E38" s="46" t="s">
        <v>135</v>
      </c>
      <c r="F38" s="45" t="s">
        <v>64</v>
      </c>
      <c r="G38" s="45" t="s">
        <v>43</v>
      </c>
      <c r="H38" s="45">
        <v>19</v>
      </c>
      <c r="I38" s="45">
        <v>13</v>
      </c>
      <c r="J38" s="106"/>
      <c r="K38" s="48"/>
    </row>
    <row r="39" spans="1:11" ht="27.9" customHeight="1" x14ac:dyDescent="0.3">
      <c r="A39" s="45">
        <v>17</v>
      </c>
      <c r="B39" s="153">
        <v>11</v>
      </c>
      <c r="C39" s="154">
        <v>10058962240</v>
      </c>
      <c r="D39" s="46" t="s">
        <v>136</v>
      </c>
      <c r="E39" s="46" t="s">
        <v>137</v>
      </c>
      <c r="F39" s="45" t="s">
        <v>64</v>
      </c>
      <c r="G39" s="45" t="s">
        <v>138</v>
      </c>
      <c r="H39" s="45">
        <v>14</v>
      </c>
      <c r="I39" s="45">
        <v>19</v>
      </c>
      <c r="J39" s="106"/>
      <c r="K39" s="48"/>
    </row>
    <row r="40" spans="1:11" ht="27.9" customHeight="1" x14ac:dyDescent="0.3">
      <c r="A40" s="45">
        <v>18</v>
      </c>
      <c r="B40" s="153">
        <v>64</v>
      </c>
      <c r="C40" s="154">
        <v>10076942909</v>
      </c>
      <c r="D40" s="46" t="s">
        <v>139</v>
      </c>
      <c r="E40" s="46" t="s">
        <v>140</v>
      </c>
      <c r="F40" s="45" t="s">
        <v>64</v>
      </c>
      <c r="G40" s="45" t="s">
        <v>43</v>
      </c>
      <c r="H40" s="45">
        <v>17</v>
      </c>
      <c r="I40" s="45">
        <v>17</v>
      </c>
      <c r="J40" s="106"/>
      <c r="K40" s="48"/>
    </row>
    <row r="41" spans="1:11" ht="27.9" customHeight="1" x14ac:dyDescent="0.3">
      <c r="A41" s="45">
        <v>19</v>
      </c>
      <c r="B41" s="153">
        <v>683</v>
      </c>
      <c r="C41" s="154">
        <v>10080986088</v>
      </c>
      <c r="D41" s="46" t="s">
        <v>141</v>
      </c>
      <c r="E41" s="46" t="s">
        <v>142</v>
      </c>
      <c r="F41" s="45" t="s">
        <v>46</v>
      </c>
      <c r="G41" s="45" t="s">
        <v>43</v>
      </c>
      <c r="H41" s="45">
        <v>18</v>
      </c>
      <c r="I41" s="45">
        <v>18</v>
      </c>
      <c r="J41" s="106"/>
      <c r="K41" s="48"/>
    </row>
    <row r="42" spans="1:11" ht="27.9" customHeight="1" x14ac:dyDescent="0.3">
      <c r="A42" s="45">
        <v>20</v>
      </c>
      <c r="B42" s="153">
        <v>626</v>
      </c>
      <c r="C42" s="154">
        <v>10094917413</v>
      </c>
      <c r="D42" s="46" t="s">
        <v>143</v>
      </c>
      <c r="E42" s="46" t="s">
        <v>144</v>
      </c>
      <c r="F42" s="45" t="s">
        <v>64</v>
      </c>
      <c r="G42" s="45" t="s">
        <v>43</v>
      </c>
      <c r="H42" s="45">
        <v>21</v>
      </c>
      <c r="I42" s="45">
        <v>20</v>
      </c>
      <c r="J42" s="106"/>
      <c r="K42" s="48"/>
    </row>
    <row r="43" spans="1:11" ht="27.9" customHeight="1" x14ac:dyDescent="0.3">
      <c r="A43" s="45">
        <v>21</v>
      </c>
      <c r="B43" s="153">
        <v>60</v>
      </c>
      <c r="C43" s="154">
        <v>10080635676</v>
      </c>
      <c r="D43" s="46" t="s">
        <v>145</v>
      </c>
      <c r="E43" s="46" t="s">
        <v>146</v>
      </c>
      <c r="F43" s="45" t="s">
        <v>64</v>
      </c>
      <c r="G43" s="45" t="s">
        <v>61</v>
      </c>
      <c r="H43" s="45">
        <v>24</v>
      </c>
      <c r="I43" s="45">
        <v>21</v>
      </c>
      <c r="J43" s="106"/>
      <c r="K43" s="48"/>
    </row>
    <row r="44" spans="1:11" ht="27.9" customHeight="1" x14ac:dyDescent="0.3">
      <c r="A44" s="45">
        <v>22</v>
      </c>
      <c r="B44" s="153">
        <v>111</v>
      </c>
      <c r="C44" s="154">
        <v>10088936149</v>
      </c>
      <c r="D44" s="46" t="s">
        <v>147</v>
      </c>
      <c r="E44" s="46" t="s">
        <v>148</v>
      </c>
      <c r="F44" s="45" t="s">
        <v>46</v>
      </c>
      <c r="G44" s="45" t="s">
        <v>138</v>
      </c>
      <c r="H44" s="45">
        <v>22</v>
      </c>
      <c r="I44" s="45">
        <v>23</v>
      </c>
      <c r="J44" s="106"/>
      <c r="K44" s="48"/>
    </row>
    <row r="45" spans="1:11" ht="27.9" customHeight="1" x14ac:dyDescent="0.3">
      <c r="A45" s="45">
        <v>23</v>
      </c>
      <c r="B45" s="153">
        <v>44</v>
      </c>
      <c r="C45" s="154">
        <v>10083105136</v>
      </c>
      <c r="D45" s="46" t="s">
        <v>149</v>
      </c>
      <c r="E45" s="46" t="s">
        <v>150</v>
      </c>
      <c r="F45" s="45" t="s">
        <v>64</v>
      </c>
      <c r="G45" s="45" t="s">
        <v>131</v>
      </c>
      <c r="H45" s="45">
        <v>26</v>
      </c>
      <c r="I45" s="45">
        <v>22</v>
      </c>
      <c r="J45" s="106"/>
      <c r="K45" s="48"/>
    </row>
    <row r="46" spans="1:11" ht="27.9" customHeight="1" x14ac:dyDescent="0.3">
      <c r="A46" s="45">
        <v>24</v>
      </c>
      <c r="B46" s="153">
        <v>252</v>
      </c>
      <c r="C46" s="154">
        <v>10096031192</v>
      </c>
      <c r="D46" s="46" t="s">
        <v>151</v>
      </c>
      <c r="E46" s="46" t="s">
        <v>152</v>
      </c>
      <c r="F46" s="45" t="s">
        <v>64</v>
      </c>
      <c r="G46" s="45" t="s">
        <v>43</v>
      </c>
      <c r="H46" s="45">
        <v>23</v>
      </c>
      <c r="I46" s="45">
        <v>26</v>
      </c>
      <c r="J46" s="106"/>
      <c r="K46" s="48"/>
    </row>
    <row r="47" spans="1:11" ht="27.9" customHeight="1" x14ac:dyDescent="0.3">
      <c r="A47" s="45">
        <v>25</v>
      </c>
      <c r="B47" s="153">
        <v>39</v>
      </c>
      <c r="C47" s="154">
        <v>10082147159</v>
      </c>
      <c r="D47" s="46" t="s">
        <v>153</v>
      </c>
      <c r="E47" s="46" t="s">
        <v>154</v>
      </c>
      <c r="F47" s="45" t="s">
        <v>64</v>
      </c>
      <c r="G47" s="45" t="s">
        <v>43</v>
      </c>
      <c r="H47" s="45">
        <v>25</v>
      </c>
      <c r="I47" s="45">
        <v>25</v>
      </c>
      <c r="J47" s="106"/>
      <c r="K47" s="48"/>
    </row>
    <row r="48" spans="1:11" ht="27.9" customHeight="1" x14ac:dyDescent="0.3">
      <c r="A48" s="45">
        <v>26</v>
      </c>
      <c r="B48" s="153">
        <v>777</v>
      </c>
      <c r="C48" s="154">
        <v>10095126365</v>
      </c>
      <c r="D48" s="46" t="s">
        <v>155</v>
      </c>
      <c r="E48" s="46" t="s">
        <v>156</v>
      </c>
      <c r="F48" s="45" t="s">
        <v>64</v>
      </c>
      <c r="G48" s="45" t="s">
        <v>43</v>
      </c>
      <c r="H48" s="45">
        <v>27</v>
      </c>
      <c r="I48" s="45">
        <v>27</v>
      </c>
      <c r="J48" s="106"/>
      <c r="K48" s="48"/>
    </row>
    <row r="49" spans="1:11" ht="27.9" customHeight="1" x14ac:dyDescent="0.3">
      <c r="A49" s="45" t="s">
        <v>157</v>
      </c>
      <c r="B49" s="153">
        <v>758</v>
      </c>
      <c r="C49" s="154">
        <v>10034921495</v>
      </c>
      <c r="D49" s="46" t="s">
        <v>158</v>
      </c>
      <c r="E49" s="46" t="s">
        <v>159</v>
      </c>
      <c r="F49" s="45" t="s">
        <v>46</v>
      </c>
      <c r="G49" s="45" t="s">
        <v>43</v>
      </c>
      <c r="H49" s="45"/>
      <c r="I49" s="45"/>
      <c r="J49" s="106"/>
      <c r="K49" s="48"/>
    </row>
    <row r="50" spans="1:11" ht="27.9" customHeight="1" x14ac:dyDescent="0.3">
      <c r="A50" s="45" t="s">
        <v>157</v>
      </c>
      <c r="B50" s="153">
        <v>613</v>
      </c>
      <c r="C50" s="154">
        <v>10091226864</v>
      </c>
      <c r="D50" s="46" t="s">
        <v>160</v>
      </c>
      <c r="E50" s="46" t="s">
        <v>161</v>
      </c>
      <c r="F50" s="45" t="s">
        <v>64</v>
      </c>
      <c r="G50" s="45" t="s">
        <v>43</v>
      </c>
      <c r="H50" s="45"/>
      <c r="I50" s="45"/>
      <c r="J50" s="106"/>
      <c r="K50" s="48"/>
    </row>
    <row r="51" spans="1:11" ht="27.9" customHeight="1" x14ac:dyDescent="0.3">
      <c r="A51" s="45" t="s">
        <v>162</v>
      </c>
      <c r="B51" s="153">
        <v>655</v>
      </c>
      <c r="C51" s="154">
        <v>10036057914</v>
      </c>
      <c r="D51" s="46" t="s">
        <v>163</v>
      </c>
      <c r="E51" s="46" t="s">
        <v>164</v>
      </c>
      <c r="F51" s="45" t="s">
        <v>64</v>
      </c>
      <c r="G51" s="45" t="s">
        <v>43</v>
      </c>
      <c r="H51" s="45">
        <v>20</v>
      </c>
      <c r="I51" s="45"/>
      <c r="J51" s="106"/>
      <c r="K51" s="48"/>
    </row>
    <row r="52" spans="1:11" ht="27.9" customHeight="1" x14ac:dyDescent="0.3">
      <c r="A52" s="45" t="s">
        <v>162</v>
      </c>
      <c r="B52" s="153">
        <v>90</v>
      </c>
      <c r="C52" s="154">
        <v>10079505527</v>
      </c>
      <c r="D52" s="46" t="s">
        <v>165</v>
      </c>
      <c r="E52" s="46" t="s">
        <v>166</v>
      </c>
      <c r="F52" s="45" t="s">
        <v>46</v>
      </c>
      <c r="G52" s="45" t="s">
        <v>43</v>
      </c>
      <c r="H52" s="45">
        <v>28</v>
      </c>
      <c r="I52" s="45"/>
      <c r="J52" s="106"/>
      <c r="K52" s="48"/>
    </row>
    <row r="53" spans="1:11" ht="27.9" customHeight="1" x14ac:dyDescent="0.3">
      <c r="A53" s="45" t="s">
        <v>162</v>
      </c>
      <c r="B53" s="153">
        <v>353</v>
      </c>
      <c r="C53" s="154">
        <v>10064556817</v>
      </c>
      <c r="D53" s="46" t="s">
        <v>167</v>
      </c>
      <c r="E53" s="46" t="s">
        <v>168</v>
      </c>
      <c r="F53" s="45" t="s">
        <v>46</v>
      </c>
      <c r="G53" s="45" t="s">
        <v>43</v>
      </c>
      <c r="H53" s="45"/>
      <c r="I53" s="45">
        <v>24</v>
      </c>
      <c r="J53" s="106"/>
      <c r="K53" s="48"/>
    </row>
    <row r="54" spans="1:11" ht="17.399999999999999" customHeight="1" x14ac:dyDescent="0.3">
      <c r="A54" s="107"/>
      <c r="B54" s="108"/>
      <c r="C54" s="108"/>
      <c r="D54" s="108"/>
      <c r="E54" s="108"/>
      <c r="F54" s="108"/>
      <c r="G54" s="109"/>
      <c r="H54" s="110"/>
      <c r="I54" s="110"/>
      <c r="J54" s="57"/>
      <c r="K54" s="58"/>
    </row>
    <row r="55" spans="1:11" ht="17.399999999999999" customHeight="1" x14ac:dyDescent="0.3">
      <c r="A55" s="185" t="s">
        <v>80</v>
      </c>
      <c r="B55" s="186"/>
      <c r="C55" s="186"/>
      <c r="D55" s="186"/>
      <c r="E55" s="59"/>
      <c r="F55" s="59"/>
      <c r="G55" s="173" t="s">
        <v>81</v>
      </c>
      <c r="H55" s="173"/>
      <c r="I55" s="173"/>
      <c r="J55" s="173"/>
      <c r="K55" s="187"/>
    </row>
    <row r="56" spans="1:11" ht="15" customHeight="1" x14ac:dyDescent="0.3">
      <c r="A56" s="60" t="s">
        <v>82</v>
      </c>
      <c r="B56" s="21"/>
      <c r="C56" s="21"/>
      <c r="D56" s="61"/>
      <c r="E56" s="62"/>
      <c r="F56" s="63"/>
      <c r="G56" s="64" t="s">
        <v>83</v>
      </c>
      <c r="H56" s="65">
        <v>7</v>
      </c>
      <c r="I56" s="66"/>
      <c r="J56" s="67" t="s">
        <v>84</v>
      </c>
      <c r="K56" s="68">
        <f>COUNTIF(F23:F53,"ЗМС")</f>
        <v>0</v>
      </c>
    </row>
    <row r="57" spans="1:11" ht="15" customHeight="1" x14ac:dyDescent="0.3">
      <c r="A57" s="60" t="s">
        <v>85</v>
      </c>
      <c r="B57" s="21"/>
      <c r="C57" s="21"/>
      <c r="D57" s="61"/>
      <c r="E57" s="69"/>
      <c r="F57" s="70"/>
      <c r="G57" s="71" t="s">
        <v>86</v>
      </c>
      <c r="H57" s="72">
        <f>H58+H61</f>
        <v>31</v>
      </c>
      <c r="I57" s="73"/>
      <c r="J57" s="67" t="s">
        <v>42</v>
      </c>
      <c r="K57" s="68">
        <f>COUNTIF(F23:F53,"МСМК")</f>
        <v>0</v>
      </c>
    </row>
    <row r="58" spans="1:11" ht="15" customHeight="1" x14ac:dyDescent="0.3">
      <c r="A58" s="60" t="s">
        <v>87</v>
      </c>
      <c r="B58" s="21"/>
      <c r="C58" s="21"/>
      <c r="D58" s="61"/>
      <c r="E58" s="69"/>
      <c r="F58" s="70"/>
      <c r="G58" s="71" t="s">
        <v>88</v>
      </c>
      <c r="H58" s="72">
        <f>H59+H60+H62</f>
        <v>29</v>
      </c>
      <c r="I58" s="73"/>
      <c r="J58" s="67" t="s">
        <v>46</v>
      </c>
      <c r="K58" s="68">
        <v>19</v>
      </c>
    </row>
    <row r="59" spans="1:11" ht="15" customHeight="1" x14ac:dyDescent="0.3">
      <c r="A59" s="60" t="s">
        <v>89</v>
      </c>
      <c r="B59" s="21"/>
      <c r="C59" s="21"/>
      <c r="D59" s="61"/>
      <c r="E59" s="69"/>
      <c r="F59" s="70"/>
      <c r="G59" s="71" t="s">
        <v>90</v>
      </c>
      <c r="H59" s="65">
        <f>COUNT(A23:A53)</f>
        <v>26</v>
      </c>
      <c r="I59" s="74"/>
      <c r="J59" s="67" t="s">
        <v>64</v>
      </c>
      <c r="K59" s="68">
        <v>13</v>
      </c>
    </row>
    <row r="60" spans="1:11" ht="15" customHeight="1" x14ac:dyDescent="0.3">
      <c r="A60" s="60"/>
      <c r="B60" s="21"/>
      <c r="C60" s="21"/>
      <c r="D60" s="61"/>
      <c r="E60" s="69"/>
      <c r="F60" s="70"/>
      <c r="G60" s="71" t="s">
        <v>91</v>
      </c>
      <c r="H60" s="65">
        <f>COUNTIF(A23:A53,"НФ")</f>
        <v>3</v>
      </c>
      <c r="I60" s="74"/>
      <c r="J60" s="75" t="s">
        <v>92</v>
      </c>
      <c r="K60" s="68">
        <f>COUNTIF(F23:F57,"1 сп.р.")</f>
        <v>0</v>
      </c>
    </row>
    <row r="61" spans="1:11" ht="15" customHeight="1" x14ac:dyDescent="0.3">
      <c r="A61" s="60"/>
      <c r="B61" s="21"/>
      <c r="C61" s="21"/>
      <c r="D61" s="61"/>
      <c r="E61" s="69"/>
      <c r="F61" s="70"/>
      <c r="G61" s="71" t="s">
        <v>93</v>
      </c>
      <c r="H61" s="76">
        <f>COUNTIF(A23:A53,"НС")</f>
        <v>2</v>
      </c>
      <c r="I61" s="77"/>
      <c r="J61" s="78" t="s">
        <v>94</v>
      </c>
      <c r="K61" s="68">
        <f>COUNTIF(F28:F58,"2 сп.р.")</f>
        <v>0</v>
      </c>
    </row>
    <row r="62" spans="1:11" ht="15" customHeight="1" x14ac:dyDescent="0.3">
      <c r="A62" s="60"/>
      <c r="B62" s="21"/>
      <c r="C62" s="21"/>
      <c r="D62" s="61"/>
      <c r="E62" s="79"/>
      <c r="F62" s="80"/>
      <c r="G62" s="71" t="s">
        <v>95</v>
      </c>
      <c r="H62" s="76">
        <f>COUNTIF(A23:A53,"ДСКВ")</f>
        <v>0</v>
      </c>
      <c r="I62" s="81"/>
      <c r="J62" s="82" t="s">
        <v>96</v>
      </c>
      <c r="K62" s="68">
        <f>COUNTIF(F29:F59,"3 сп.р.")</f>
        <v>0</v>
      </c>
    </row>
    <row r="63" spans="1:11" x14ac:dyDescent="0.3">
      <c r="A63" s="83"/>
      <c r="K63" s="87"/>
    </row>
    <row r="64" spans="1:11" ht="15.6" x14ac:dyDescent="0.3">
      <c r="A64" s="188" t="s">
        <v>97</v>
      </c>
      <c r="B64" s="189"/>
      <c r="C64" s="189"/>
      <c r="D64" s="189"/>
      <c r="E64" s="190" t="s">
        <v>98</v>
      </c>
      <c r="F64" s="190"/>
      <c r="G64" s="190"/>
      <c r="H64" s="190"/>
      <c r="I64" s="190" t="s">
        <v>99</v>
      </c>
      <c r="J64" s="190"/>
      <c r="K64" s="191"/>
    </row>
    <row r="65" spans="1:11" x14ac:dyDescent="0.3">
      <c r="A65" s="83"/>
      <c r="B65" s="69"/>
      <c r="C65" s="69"/>
      <c r="E65" s="69"/>
      <c r="F65" s="62"/>
      <c r="G65" s="62"/>
      <c r="H65" s="62"/>
      <c r="I65" s="62"/>
      <c r="J65" s="62"/>
      <c r="K65" s="88"/>
    </row>
    <row r="66" spans="1:11" x14ac:dyDescent="0.3">
      <c r="A66" s="89"/>
      <c r="D66" s="84"/>
      <c r="E66" s="90"/>
      <c r="F66" s="84"/>
      <c r="G66" s="84"/>
      <c r="H66" s="91"/>
      <c r="I66" s="91"/>
      <c r="J66" s="84"/>
      <c r="K66" s="92"/>
    </row>
    <row r="67" spans="1:11" x14ac:dyDescent="0.3">
      <c r="A67" s="89"/>
      <c r="D67" s="84"/>
      <c r="E67" s="90"/>
      <c r="F67" s="84"/>
      <c r="G67" s="84"/>
      <c r="H67" s="91"/>
      <c r="I67" s="91"/>
      <c r="J67" s="84"/>
      <c r="K67" s="92"/>
    </row>
    <row r="68" spans="1:11" x14ac:dyDescent="0.3">
      <c r="A68" s="89"/>
      <c r="D68" s="84"/>
      <c r="E68" s="90"/>
      <c r="F68" s="84"/>
      <c r="G68" s="84"/>
      <c r="H68" s="91"/>
      <c r="I68" s="91"/>
      <c r="J68" s="84"/>
      <c r="K68" s="92"/>
    </row>
    <row r="69" spans="1:11" x14ac:dyDescent="0.3">
      <c r="A69" s="89"/>
      <c r="D69" s="84"/>
      <c r="E69" s="90"/>
      <c r="F69" s="84"/>
      <c r="G69" s="84"/>
      <c r="H69" s="91"/>
      <c r="I69" s="91"/>
      <c r="J69" s="84"/>
      <c r="K69" s="92"/>
    </row>
    <row r="70" spans="1:11" ht="16.2" thickBot="1" x14ac:dyDescent="0.35">
      <c r="A70" s="192" t="str">
        <f>G18</f>
        <v>КОЧЕТКОВА Е.А. (ВК, г. Омск)</v>
      </c>
      <c r="B70" s="193"/>
      <c r="C70" s="193"/>
      <c r="D70" s="193"/>
      <c r="E70" s="193" t="str">
        <f>G17</f>
        <v>ДЫШАКОВ А.С. (ВК, г. Москва)</v>
      </c>
      <c r="F70" s="193"/>
      <c r="G70" s="193"/>
      <c r="H70" s="193"/>
      <c r="I70" s="193" t="str">
        <f>G19</f>
        <v>ДЫШАКОВ С.В. (IК, г. Москва)</v>
      </c>
      <c r="J70" s="193"/>
      <c r="K70" s="194"/>
    </row>
    <row r="72" spans="1:11" ht="18" x14ac:dyDescent="0.3">
      <c r="A72" s="93"/>
      <c r="B72" s="94"/>
      <c r="C72" s="94"/>
      <c r="D72" s="93"/>
      <c r="E72" s="95"/>
      <c r="F72" s="93"/>
      <c r="G72" s="93"/>
      <c r="H72" s="96"/>
      <c r="I72" s="96"/>
      <c r="J72" s="93"/>
      <c r="K72" s="93"/>
    </row>
    <row r="73" spans="1:11" ht="21" x14ac:dyDescent="0.3">
      <c r="A73" s="97"/>
      <c r="B73" s="97"/>
      <c r="C73" s="98"/>
      <c r="D73" s="184"/>
      <c r="E73" s="184"/>
      <c r="F73" s="184"/>
      <c r="G73" s="184"/>
    </row>
    <row r="74" spans="1:11" ht="18" x14ac:dyDescent="0.3">
      <c r="D74" s="93"/>
    </row>
  </sheetData>
  <mergeCells count="28">
    <mergeCell ref="D73:G73"/>
    <mergeCell ref="A55:D55"/>
    <mergeCell ref="G55:K55"/>
    <mergeCell ref="A64:D64"/>
    <mergeCell ref="E64:H64"/>
    <mergeCell ref="I64:K64"/>
    <mergeCell ref="A70:D70"/>
    <mergeCell ref="E70:H70"/>
    <mergeCell ref="I70:K70"/>
    <mergeCell ref="A13:D13"/>
    <mergeCell ref="A14:D14"/>
    <mergeCell ref="A15:G15"/>
    <mergeCell ref="H15:K15"/>
    <mergeCell ref="H21:I21"/>
    <mergeCell ref="J21:J22"/>
    <mergeCell ref="K21:K22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D422-604D-4A0A-B3AC-5DD355B90484}">
  <dimension ref="A1:Z57"/>
  <sheetViews>
    <sheetView workbookViewId="0">
      <selection activeCell="I21" sqref="I21"/>
    </sheetView>
  </sheetViews>
  <sheetFormatPr defaultColWidth="9.109375" defaultRowHeight="13.8" x14ac:dyDescent="0.3"/>
  <cols>
    <col min="1" max="1" width="7" style="83" customWidth="1"/>
    <col min="2" max="2" width="7.88671875" style="84" customWidth="1"/>
    <col min="3" max="3" width="14.6640625" style="84" customWidth="1"/>
    <col min="4" max="4" width="37.88671875" style="69" customWidth="1"/>
    <col min="5" max="5" width="13.44140625" style="85" customWidth="1"/>
    <col min="6" max="6" width="12" style="69" customWidth="1"/>
    <col min="7" max="7" width="29.6640625" style="69" customWidth="1"/>
    <col min="8" max="8" width="15.33203125" style="86" customWidth="1"/>
    <col min="9" max="9" width="5.109375" style="86" customWidth="1"/>
    <col min="10" max="10" width="13.109375" style="69" customWidth="1"/>
    <col min="11" max="11" width="12.33203125" style="69" customWidth="1"/>
    <col min="12" max="16384" width="9.109375" style="69"/>
  </cols>
  <sheetData>
    <row r="1" spans="1:11" customFormat="1" ht="21" x14ac:dyDescent="0.3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customFormat="1" ht="21" x14ac:dyDescent="0.3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customFormat="1" ht="21" x14ac:dyDescent="0.3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customFormat="1" ht="21" x14ac:dyDescent="0.3">
      <c r="A4" s="159" t="s">
        <v>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customFormat="1" ht="21" x14ac:dyDescent="0.3">
      <c r="A5" s="159" t="s">
        <v>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spans="1:11" customFormat="1" ht="28.8" x14ac:dyDescent="0.3">
      <c r="A6" s="160" t="s">
        <v>101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11" customFormat="1" ht="21" x14ac:dyDescent="0.3">
      <c r="A7" s="161" t="s">
        <v>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1" customFormat="1" ht="21.6" thickBot="1" x14ac:dyDescent="0.35">
      <c r="A8" s="161" t="s">
        <v>100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9.5" customHeight="1" x14ac:dyDescent="0.3">
      <c r="A9" s="162" t="s">
        <v>7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customHeight="1" x14ac:dyDescent="0.3">
      <c r="A10" s="165" t="s">
        <v>169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7"/>
    </row>
    <row r="11" spans="1:11" ht="19.5" customHeight="1" x14ac:dyDescent="0.3">
      <c r="A11" s="165" t="s">
        <v>9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7"/>
    </row>
    <row r="12" spans="1:11" ht="21" customHeight="1" x14ac:dyDescent="0.3">
      <c r="A12" s="156" t="s">
        <v>6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8"/>
    </row>
    <row r="13" spans="1:11" ht="20.100000000000001" customHeight="1" x14ac:dyDescent="0.3">
      <c r="A13" s="168" t="s">
        <v>216</v>
      </c>
      <c r="B13" s="169"/>
      <c r="C13" s="169"/>
      <c r="D13" s="169"/>
      <c r="E13" s="1"/>
      <c r="F13" s="2" t="s">
        <v>218</v>
      </c>
      <c r="G13" s="2"/>
      <c r="H13" s="3"/>
      <c r="I13" s="3"/>
      <c r="J13" s="4"/>
      <c r="K13" s="5" t="s">
        <v>10</v>
      </c>
    </row>
    <row r="14" spans="1:11" ht="20.100000000000001" customHeight="1" x14ac:dyDescent="0.3">
      <c r="A14" s="170" t="s">
        <v>215</v>
      </c>
      <c r="B14" s="171"/>
      <c r="C14" s="171"/>
      <c r="D14" s="171"/>
      <c r="E14" s="6"/>
      <c r="F14" s="7" t="s">
        <v>170</v>
      </c>
      <c r="G14" s="7"/>
      <c r="H14" s="8"/>
      <c r="I14" s="8"/>
      <c r="J14" s="9"/>
      <c r="K14" s="10" t="s">
        <v>12</v>
      </c>
    </row>
    <row r="15" spans="1:11" ht="20.100000000000001" customHeight="1" x14ac:dyDescent="0.3">
      <c r="A15" s="172" t="s">
        <v>13</v>
      </c>
      <c r="B15" s="173"/>
      <c r="C15" s="173"/>
      <c r="D15" s="173"/>
      <c r="E15" s="173"/>
      <c r="F15" s="173"/>
      <c r="G15" s="174"/>
      <c r="H15" s="175" t="s">
        <v>14</v>
      </c>
      <c r="I15" s="176"/>
      <c r="J15" s="176"/>
      <c r="K15" s="177"/>
    </row>
    <row r="16" spans="1:11" ht="20.100000000000001" customHeight="1" x14ac:dyDescent="0.3">
      <c r="A16" s="11" t="s">
        <v>15</v>
      </c>
      <c r="B16" s="12"/>
      <c r="C16" s="12"/>
      <c r="D16" s="13"/>
      <c r="E16" s="14"/>
      <c r="F16" s="13"/>
      <c r="G16" s="15" t="s">
        <v>16</v>
      </c>
      <c r="H16" s="16" t="s">
        <v>17</v>
      </c>
      <c r="I16" s="17"/>
      <c r="J16" s="17"/>
      <c r="K16" s="18"/>
    </row>
    <row r="17" spans="1:13" ht="20.100000000000001" customHeight="1" x14ac:dyDescent="0.3">
      <c r="A17" s="11" t="s">
        <v>18</v>
      </c>
      <c r="B17" s="12"/>
      <c r="C17" s="12"/>
      <c r="D17" s="19"/>
      <c r="E17" s="20"/>
      <c r="F17" s="21"/>
      <c r="G17" s="22" t="s">
        <v>19</v>
      </c>
      <c r="H17" s="16" t="s">
        <v>20</v>
      </c>
      <c r="I17" s="17"/>
      <c r="J17" s="17"/>
      <c r="K17" s="23" t="s">
        <v>21</v>
      </c>
    </row>
    <row r="18" spans="1:13" ht="20.100000000000001" customHeight="1" x14ac:dyDescent="0.3">
      <c r="A18" s="11" t="s">
        <v>22</v>
      </c>
      <c r="B18" s="12"/>
      <c r="C18" s="12"/>
      <c r="D18" s="19"/>
      <c r="E18" s="20"/>
      <c r="F18" s="21"/>
      <c r="G18" s="22" t="s">
        <v>23</v>
      </c>
      <c r="H18" s="16" t="s">
        <v>24</v>
      </c>
      <c r="I18" s="17"/>
      <c r="J18" s="17"/>
      <c r="K18" s="23" t="s">
        <v>25</v>
      </c>
    </row>
    <row r="19" spans="1:13" ht="20.100000000000001" customHeight="1" thickBot="1" x14ac:dyDescent="0.35">
      <c r="A19" s="11" t="s">
        <v>26</v>
      </c>
      <c r="B19" s="24"/>
      <c r="C19" s="24"/>
      <c r="D19" s="21"/>
      <c r="F19" s="111"/>
      <c r="G19" s="112" t="s">
        <v>27</v>
      </c>
      <c r="H19" s="25" t="s">
        <v>28</v>
      </c>
      <c r="I19" s="113"/>
      <c r="J19" s="114"/>
      <c r="K19" s="115">
        <v>1</v>
      </c>
    </row>
    <row r="20" spans="1:13" ht="7.5" customHeight="1" thickTop="1" x14ac:dyDescent="0.3">
      <c r="A20" s="116"/>
      <c r="B20" s="117"/>
      <c r="C20" s="117"/>
      <c r="D20" s="103"/>
      <c r="E20" s="118"/>
      <c r="F20" s="103"/>
      <c r="G20" s="103"/>
      <c r="H20" s="119"/>
      <c r="I20" s="119"/>
      <c r="J20" s="103"/>
      <c r="K20" s="120"/>
    </row>
    <row r="21" spans="1:13" s="126" customFormat="1" ht="34.200000000000003" customHeight="1" x14ac:dyDescent="0.3">
      <c r="A21" s="121" t="s">
        <v>171</v>
      </c>
      <c r="B21" s="39" t="s">
        <v>30</v>
      </c>
      <c r="C21" s="39" t="s">
        <v>31</v>
      </c>
      <c r="D21" s="39" t="s">
        <v>219</v>
      </c>
      <c r="E21" s="44" t="s">
        <v>32</v>
      </c>
      <c r="F21" s="39" t="s">
        <v>33</v>
      </c>
      <c r="G21" s="39" t="s">
        <v>34</v>
      </c>
      <c r="H21" s="122" t="s">
        <v>35</v>
      </c>
      <c r="I21" s="123"/>
      <c r="J21" s="124" t="s">
        <v>36</v>
      </c>
      <c r="K21" s="125" t="s">
        <v>37</v>
      </c>
    </row>
    <row r="22" spans="1:13" s="131" customFormat="1" ht="30" customHeight="1" x14ac:dyDescent="0.3">
      <c r="A22" s="127">
        <v>1</v>
      </c>
      <c r="B22" s="155">
        <v>89</v>
      </c>
      <c r="C22" s="155">
        <v>10009630969</v>
      </c>
      <c r="D22" s="127" t="s">
        <v>40</v>
      </c>
      <c r="E22" s="127" t="s">
        <v>41</v>
      </c>
      <c r="F22" s="127" t="s">
        <v>42</v>
      </c>
      <c r="G22" s="127" t="s">
        <v>43</v>
      </c>
      <c r="H22" s="127" t="s">
        <v>172</v>
      </c>
      <c r="I22" s="128"/>
      <c r="J22" s="129"/>
      <c r="K22" s="130"/>
    </row>
    <row r="23" spans="1:13" s="131" customFormat="1" ht="30" customHeight="1" x14ac:dyDescent="0.3">
      <c r="A23" s="127">
        <v>2</v>
      </c>
      <c r="B23" s="155">
        <v>385</v>
      </c>
      <c r="C23" s="155">
        <v>10079505123</v>
      </c>
      <c r="D23" s="127" t="s">
        <v>52</v>
      </c>
      <c r="E23" s="127" t="s">
        <v>53</v>
      </c>
      <c r="F23" s="127" t="s">
        <v>46</v>
      </c>
      <c r="G23" s="127" t="s">
        <v>54</v>
      </c>
      <c r="H23" s="127" t="s">
        <v>173</v>
      </c>
      <c r="I23" s="128"/>
      <c r="J23" s="132"/>
      <c r="K23" s="133"/>
    </row>
    <row r="24" spans="1:13" s="131" customFormat="1" ht="30" customHeight="1" x14ac:dyDescent="0.3">
      <c r="A24" s="127">
        <v>3</v>
      </c>
      <c r="B24" s="155">
        <v>74</v>
      </c>
      <c r="C24" s="155">
        <v>10009905195</v>
      </c>
      <c r="D24" s="127" t="s">
        <v>50</v>
      </c>
      <c r="E24" s="127" t="s">
        <v>51</v>
      </c>
      <c r="F24" s="127" t="s">
        <v>46</v>
      </c>
      <c r="G24" s="127" t="s">
        <v>49</v>
      </c>
      <c r="H24" s="127" t="s">
        <v>174</v>
      </c>
      <c r="I24" s="128"/>
      <c r="J24" s="132"/>
      <c r="K24" s="133"/>
      <c r="M24"/>
    </row>
    <row r="25" spans="1:13" s="131" customFormat="1" ht="30" customHeight="1" x14ac:dyDescent="0.3">
      <c r="A25" s="127">
        <v>4</v>
      </c>
      <c r="B25" s="155">
        <v>372</v>
      </c>
      <c r="C25" s="155">
        <v>10075130322</v>
      </c>
      <c r="D25" s="127" t="s">
        <v>44</v>
      </c>
      <c r="E25" s="127" t="s">
        <v>45</v>
      </c>
      <c r="F25" s="127" t="s">
        <v>46</v>
      </c>
      <c r="G25" s="127" t="s">
        <v>43</v>
      </c>
      <c r="H25" s="127" t="s">
        <v>175</v>
      </c>
      <c r="I25" s="128"/>
      <c r="J25" s="132"/>
      <c r="K25" s="133"/>
      <c r="M25"/>
    </row>
    <row r="26" spans="1:13" s="131" customFormat="1" ht="30" customHeight="1" x14ac:dyDescent="0.3">
      <c r="A26" s="127">
        <v>5</v>
      </c>
      <c r="B26" s="155">
        <v>41</v>
      </c>
      <c r="C26" s="155">
        <v>10008123934</v>
      </c>
      <c r="D26" s="127" t="s">
        <v>47</v>
      </c>
      <c r="E26" s="127" t="s">
        <v>48</v>
      </c>
      <c r="F26" s="127" t="s">
        <v>42</v>
      </c>
      <c r="G26" s="127" t="s">
        <v>49</v>
      </c>
      <c r="H26" s="127" t="s">
        <v>176</v>
      </c>
      <c r="I26" s="128"/>
      <c r="J26" s="132"/>
      <c r="K26" s="133"/>
      <c r="M26"/>
    </row>
    <row r="27" spans="1:13" s="131" customFormat="1" ht="30" customHeight="1" x14ac:dyDescent="0.3">
      <c r="A27" s="127">
        <v>6</v>
      </c>
      <c r="B27" s="155">
        <v>155</v>
      </c>
      <c r="C27" s="155">
        <v>10036032450</v>
      </c>
      <c r="D27" s="127" t="s">
        <v>59</v>
      </c>
      <c r="E27" s="127" t="s">
        <v>60</v>
      </c>
      <c r="F27" s="127" t="s">
        <v>46</v>
      </c>
      <c r="G27" s="127" t="s">
        <v>61</v>
      </c>
      <c r="H27" s="127" t="s">
        <v>177</v>
      </c>
      <c r="I27" s="128"/>
      <c r="J27" s="132"/>
      <c r="K27" s="133"/>
      <c r="M27"/>
    </row>
    <row r="28" spans="1:13" s="131" customFormat="1" ht="30" customHeight="1" x14ac:dyDescent="0.3">
      <c r="A28" s="127">
        <v>7</v>
      </c>
      <c r="B28" s="155">
        <v>818</v>
      </c>
      <c r="C28" s="155">
        <v>10036099239</v>
      </c>
      <c r="D28" s="127" t="s">
        <v>55</v>
      </c>
      <c r="E28" s="127" t="s">
        <v>56</v>
      </c>
      <c r="F28" s="127" t="s">
        <v>46</v>
      </c>
      <c r="G28" s="127" t="s">
        <v>49</v>
      </c>
      <c r="H28" s="127" t="s">
        <v>178</v>
      </c>
      <c r="I28" s="128"/>
      <c r="J28" s="132"/>
      <c r="K28" s="133"/>
    </row>
    <row r="29" spans="1:13" s="131" customFormat="1" ht="30" customHeight="1" x14ac:dyDescent="0.3">
      <c r="A29" s="127">
        <v>8</v>
      </c>
      <c r="B29" s="155">
        <v>42</v>
      </c>
      <c r="C29" s="155">
        <v>10089460252</v>
      </c>
      <c r="D29" s="127" t="s">
        <v>62</v>
      </c>
      <c r="E29" s="127" t="s">
        <v>63</v>
      </c>
      <c r="F29" s="127" t="s">
        <v>64</v>
      </c>
      <c r="G29" s="127" t="s">
        <v>61</v>
      </c>
      <c r="H29" s="127" t="s">
        <v>179</v>
      </c>
      <c r="I29" s="128"/>
      <c r="J29" s="132"/>
      <c r="K29" s="133"/>
    </row>
    <row r="30" spans="1:13" s="131" customFormat="1" ht="30" customHeight="1" x14ac:dyDescent="0.3">
      <c r="A30" s="127">
        <v>9</v>
      </c>
      <c r="B30" s="155">
        <v>163</v>
      </c>
      <c r="C30" s="155">
        <v>10034919675</v>
      </c>
      <c r="D30" s="127" t="s">
        <v>57</v>
      </c>
      <c r="E30" s="127" t="s">
        <v>58</v>
      </c>
      <c r="F30" s="127" t="s">
        <v>46</v>
      </c>
      <c r="G30" s="127" t="s">
        <v>43</v>
      </c>
      <c r="H30" s="127" t="s">
        <v>180</v>
      </c>
      <c r="I30" s="128"/>
      <c r="J30" s="132"/>
      <c r="K30" s="133"/>
    </row>
    <row r="31" spans="1:13" s="131" customFormat="1" ht="30" customHeight="1" x14ac:dyDescent="0.3">
      <c r="A31" s="127">
        <v>10</v>
      </c>
      <c r="B31" s="155">
        <v>366</v>
      </c>
      <c r="C31" s="155">
        <v>10094892353</v>
      </c>
      <c r="D31" s="127" t="s">
        <v>65</v>
      </c>
      <c r="E31" s="127" t="s">
        <v>66</v>
      </c>
      <c r="F31" s="127" t="s">
        <v>46</v>
      </c>
      <c r="G31" s="127" t="s">
        <v>43</v>
      </c>
      <c r="H31" s="127" t="s">
        <v>181</v>
      </c>
      <c r="I31" s="128"/>
      <c r="J31" s="132"/>
      <c r="K31" s="133"/>
    </row>
    <row r="32" spans="1:13" s="131" customFormat="1" ht="30" customHeight="1" x14ac:dyDescent="0.3">
      <c r="A32" s="127">
        <v>11</v>
      </c>
      <c r="B32" s="155">
        <v>181</v>
      </c>
      <c r="C32" s="155">
        <v>10036035076</v>
      </c>
      <c r="D32" s="127" t="s">
        <v>67</v>
      </c>
      <c r="E32" s="127" t="s">
        <v>68</v>
      </c>
      <c r="F32" s="127" t="s">
        <v>46</v>
      </c>
      <c r="G32" s="127" t="s">
        <v>69</v>
      </c>
      <c r="H32" s="127" t="s">
        <v>182</v>
      </c>
      <c r="I32" s="128"/>
      <c r="J32" s="132"/>
      <c r="K32" s="133"/>
    </row>
    <row r="33" spans="1:11" s="131" customFormat="1" ht="30" customHeight="1" x14ac:dyDescent="0.3">
      <c r="A33" s="127">
        <v>12</v>
      </c>
      <c r="B33" s="155">
        <v>5</v>
      </c>
      <c r="C33" s="155">
        <v>10101157442</v>
      </c>
      <c r="D33" s="127" t="s">
        <v>73</v>
      </c>
      <c r="E33" s="127" t="s">
        <v>74</v>
      </c>
      <c r="F33" s="127" t="s">
        <v>64</v>
      </c>
      <c r="G33" s="127" t="s">
        <v>61</v>
      </c>
      <c r="H33" s="127" t="s">
        <v>183</v>
      </c>
      <c r="I33" s="128"/>
      <c r="J33" s="132"/>
      <c r="K33" s="133"/>
    </row>
    <row r="34" spans="1:11" s="131" customFormat="1" ht="30" customHeight="1" x14ac:dyDescent="0.3">
      <c r="A34" s="127">
        <v>13</v>
      </c>
      <c r="B34" s="155">
        <v>328</v>
      </c>
      <c r="C34" s="155">
        <v>10036089741</v>
      </c>
      <c r="D34" s="127" t="s">
        <v>70</v>
      </c>
      <c r="E34" s="127" t="s">
        <v>71</v>
      </c>
      <c r="F34" s="127" t="s">
        <v>46</v>
      </c>
      <c r="G34" s="127" t="s">
        <v>72</v>
      </c>
      <c r="H34" s="127" t="s">
        <v>184</v>
      </c>
      <c r="I34" s="128"/>
      <c r="J34" s="132"/>
      <c r="K34" s="134"/>
    </row>
    <row r="35" spans="1:11" s="131" customFormat="1" ht="30" customHeight="1" x14ac:dyDescent="0.3">
      <c r="A35" s="127">
        <v>14</v>
      </c>
      <c r="B35" s="155">
        <v>916</v>
      </c>
      <c r="C35" s="155">
        <v>10036093983</v>
      </c>
      <c r="D35" s="127" t="s">
        <v>75</v>
      </c>
      <c r="E35" s="127" t="s">
        <v>76</v>
      </c>
      <c r="F35" s="127" t="s">
        <v>64</v>
      </c>
      <c r="G35" s="127" t="s">
        <v>77</v>
      </c>
      <c r="H35" s="127" t="s">
        <v>185</v>
      </c>
      <c r="I35" s="128"/>
      <c r="J35" s="132"/>
      <c r="K35" s="134"/>
    </row>
    <row r="36" spans="1:11" s="131" customFormat="1" ht="30" customHeight="1" x14ac:dyDescent="0.3">
      <c r="A36" s="127">
        <v>15</v>
      </c>
      <c r="B36" s="155">
        <v>363</v>
      </c>
      <c r="C36" s="155">
        <v>10140144873</v>
      </c>
      <c r="D36" s="127" t="s">
        <v>78</v>
      </c>
      <c r="E36" s="127" t="s">
        <v>79</v>
      </c>
      <c r="F36" s="127" t="s">
        <v>64</v>
      </c>
      <c r="G36" s="127" t="s">
        <v>61</v>
      </c>
      <c r="H36" s="127" t="s">
        <v>186</v>
      </c>
      <c r="I36" s="128"/>
      <c r="J36" s="132"/>
      <c r="K36" s="134"/>
    </row>
    <row r="37" spans="1:11" ht="12.75" customHeight="1" x14ac:dyDescent="0.3">
      <c r="A37" s="107"/>
      <c r="B37" s="108"/>
      <c r="C37" s="108"/>
      <c r="D37" s="108"/>
      <c r="E37" s="108"/>
      <c r="F37" s="108"/>
      <c r="G37" s="109"/>
      <c r="H37" s="109"/>
      <c r="I37" s="110"/>
      <c r="J37" s="57"/>
      <c r="K37" s="58"/>
    </row>
    <row r="38" spans="1:11" ht="14.4" x14ac:dyDescent="0.3">
      <c r="A38" s="185" t="s">
        <v>80</v>
      </c>
      <c r="B38" s="186"/>
      <c r="C38" s="186"/>
      <c r="D38" s="186"/>
      <c r="E38" s="59"/>
      <c r="F38" s="59"/>
      <c r="G38" s="173" t="s">
        <v>81</v>
      </c>
      <c r="H38" s="173"/>
      <c r="I38" s="173"/>
      <c r="J38" s="173"/>
      <c r="K38" s="187"/>
    </row>
    <row r="39" spans="1:11" ht="15" customHeight="1" x14ac:dyDescent="0.3">
      <c r="A39" s="60" t="s">
        <v>82</v>
      </c>
      <c r="B39" s="21"/>
      <c r="C39" s="21"/>
      <c r="D39" s="61"/>
      <c r="E39" s="62"/>
      <c r="F39" s="63"/>
      <c r="G39" s="64" t="s">
        <v>83</v>
      </c>
      <c r="H39" s="65">
        <v>7</v>
      </c>
      <c r="I39" s="66"/>
      <c r="J39" s="67" t="s">
        <v>84</v>
      </c>
      <c r="K39" s="68">
        <f>COUNTIF(F22:F33,"ЗМС")</f>
        <v>0</v>
      </c>
    </row>
    <row r="40" spans="1:11" ht="15" customHeight="1" x14ac:dyDescent="0.3">
      <c r="A40" s="60" t="s">
        <v>85</v>
      </c>
      <c r="B40" s="21"/>
      <c r="C40" s="21"/>
      <c r="D40" s="61"/>
      <c r="E40" s="69"/>
      <c r="F40" s="70"/>
      <c r="G40" s="71" t="s">
        <v>86</v>
      </c>
      <c r="H40" s="72">
        <v>15</v>
      </c>
      <c r="I40" s="73"/>
      <c r="J40" s="67" t="s">
        <v>42</v>
      </c>
      <c r="K40" s="68">
        <v>2</v>
      </c>
    </row>
    <row r="41" spans="1:11" ht="15" customHeight="1" x14ac:dyDescent="0.3">
      <c r="A41" s="60" t="s">
        <v>87</v>
      </c>
      <c r="B41" s="21"/>
      <c r="C41" s="21"/>
      <c r="D41" s="61"/>
      <c r="E41" s="69"/>
      <c r="F41" s="70"/>
      <c r="G41" s="71" t="s">
        <v>88</v>
      </c>
      <c r="H41" s="72">
        <v>15</v>
      </c>
      <c r="I41" s="73"/>
      <c r="J41" s="67" t="s">
        <v>46</v>
      </c>
      <c r="K41" s="68">
        <v>9</v>
      </c>
    </row>
    <row r="42" spans="1:11" ht="15" customHeight="1" x14ac:dyDescent="0.3">
      <c r="A42" s="60" t="s">
        <v>89</v>
      </c>
      <c r="B42" s="21"/>
      <c r="C42" s="21"/>
      <c r="D42" s="61"/>
      <c r="E42" s="69"/>
      <c r="F42" s="70"/>
      <c r="G42" s="71" t="s">
        <v>90</v>
      </c>
      <c r="H42" s="65">
        <v>15</v>
      </c>
      <c r="I42" s="74"/>
      <c r="J42" s="67" t="s">
        <v>64</v>
      </c>
      <c r="K42" s="68">
        <v>4</v>
      </c>
    </row>
    <row r="43" spans="1:11" ht="15" customHeight="1" x14ac:dyDescent="0.3">
      <c r="A43" s="60"/>
      <c r="B43" s="21"/>
      <c r="C43" s="21"/>
      <c r="D43" s="61"/>
      <c r="E43" s="69"/>
      <c r="F43" s="70"/>
      <c r="G43" s="71" t="s">
        <v>91</v>
      </c>
      <c r="H43" s="65">
        <f>COUNTIF(A22:A33,"НФ")</f>
        <v>0</v>
      </c>
      <c r="I43" s="74"/>
      <c r="J43" s="75" t="s">
        <v>92</v>
      </c>
      <c r="K43" s="68">
        <f>COUNTIF(F26:F40,"1 сп.р.")</f>
        <v>0</v>
      </c>
    </row>
    <row r="44" spans="1:11" ht="15" customHeight="1" x14ac:dyDescent="0.3">
      <c r="A44" s="60"/>
      <c r="B44" s="21"/>
      <c r="C44" s="21"/>
      <c r="D44" s="61"/>
      <c r="E44" s="69"/>
      <c r="F44" s="70"/>
      <c r="G44" s="71" t="s">
        <v>93</v>
      </c>
      <c r="H44" s="76">
        <f>COUNTIF(A22:A33,"НС")</f>
        <v>0</v>
      </c>
      <c r="I44" s="77"/>
      <c r="J44" s="82" t="s">
        <v>94</v>
      </c>
      <c r="K44" s="68">
        <f>COUNTIF(F27:F41,"ЗМС")</f>
        <v>0</v>
      </c>
    </row>
    <row r="45" spans="1:11" ht="15" customHeight="1" x14ac:dyDescent="0.3">
      <c r="A45" s="60"/>
      <c r="B45" s="21"/>
      <c r="C45" s="21"/>
      <c r="D45" s="61"/>
      <c r="E45" s="79"/>
      <c r="F45" s="80"/>
      <c r="G45" s="71" t="s">
        <v>95</v>
      </c>
      <c r="H45" s="76">
        <f>COUNTIF(A22:A33,"ДСКВ")</f>
        <v>0</v>
      </c>
      <c r="I45" s="81"/>
      <c r="J45" s="82" t="s">
        <v>96</v>
      </c>
      <c r="K45" s="68">
        <f>COUNTIF(F28:F42,"ЗМС")</f>
        <v>0</v>
      </c>
    </row>
    <row r="46" spans="1:11" ht="9.75" customHeight="1" x14ac:dyDescent="0.3">
      <c r="K46" s="87"/>
    </row>
    <row r="47" spans="1:11" ht="15.6" x14ac:dyDescent="0.3">
      <c r="A47" s="188" t="s">
        <v>97</v>
      </c>
      <c r="B47" s="189"/>
      <c r="C47" s="189"/>
      <c r="D47" s="189"/>
      <c r="E47" s="190" t="s">
        <v>98</v>
      </c>
      <c r="F47" s="190"/>
      <c r="G47" s="190"/>
      <c r="H47" s="190"/>
      <c r="I47" s="190" t="s">
        <v>99</v>
      </c>
      <c r="J47" s="190"/>
      <c r="K47" s="191"/>
    </row>
    <row r="48" spans="1:11" x14ac:dyDescent="0.3">
      <c r="B48" s="69"/>
      <c r="C48" s="69"/>
      <c r="E48" s="69"/>
      <c r="F48" s="62"/>
      <c r="G48" s="62"/>
      <c r="H48" s="62"/>
      <c r="I48" s="62"/>
      <c r="J48" s="62"/>
      <c r="K48" s="88"/>
    </row>
    <row r="49" spans="1:26" x14ac:dyDescent="0.3">
      <c r="A49" s="89"/>
      <c r="D49" s="84"/>
      <c r="E49" s="90"/>
      <c r="F49" s="84"/>
      <c r="G49" s="84"/>
      <c r="H49" s="91"/>
      <c r="I49" s="91"/>
      <c r="J49" s="84"/>
      <c r="K49" s="92"/>
    </row>
    <row r="50" spans="1:26" x14ac:dyDescent="0.3">
      <c r="A50" s="89"/>
      <c r="D50" s="84"/>
      <c r="E50" s="90"/>
      <c r="F50" s="84"/>
      <c r="G50" s="84"/>
      <c r="H50" s="91"/>
      <c r="I50" s="91"/>
      <c r="J50" s="84"/>
      <c r="K50" s="92"/>
    </row>
    <row r="51" spans="1:26" x14ac:dyDescent="0.3">
      <c r="A51" s="89"/>
      <c r="D51" s="84"/>
      <c r="E51" s="90"/>
      <c r="F51" s="84"/>
      <c r="G51" s="84"/>
      <c r="H51" s="91"/>
      <c r="I51" s="91"/>
      <c r="J51" s="84"/>
      <c r="K51" s="92"/>
    </row>
    <row r="52" spans="1:26" x14ac:dyDescent="0.3">
      <c r="A52" s="89"/>
      <c r="D52" s="84"/>
      <c r="E52" s="90"/>
      <c r="F52" s="84"/>
      <c r="G52" s="84"/>
      <c r="H52" s="91"/>
      <c r="I52" s="91"/>
      <c r="J52" s="84"/>
      <c r="K52" s="92"/>
    </row>
    <row r="53" spans="1:26" ht="16.2" thickBot="1" x14ac:dyDescent="0.35">
      <c r="A53" s="192" t="str">
        <f>G18</f>
        <v>КОЧЕТКОВА Е.А. (ВК, г. Омск)</v>
      </c>
      <c r="B53" s="193"/>
      <c r="C53" s="193"/>
      <c r="D53" s="193"/>
      <c r="E53" s="193" t="str">
        <f>G17</f>
        <v>ДЫШАКОВ А.С. (ВК, г. Москва)</v>
      </c>
      <c r="F53" s="193"/>
      <c r="G53" s="193"/>
      <c r="H53" s="193"/>
      <c r="I53" s="193" t="str">
        <f>G19</f>
        <v>ДЫШАКОВ С.В. (IК, г. Москва)</v>
      </c>
      <c r="J53" s="193"/>
      <c r="K53" s="194"/>
    </row>
    <row r="54" spans="1:26" s="85" customFormat="1" x14ac:dyDescent="0.3">
      <c r="A54" s="83"/>
      <c r="B54" s="84"/>
      <c r="C54" s="84"/>
      <c r="D54" s="69"/>
      <c r="F54" s="69"/>
      <c r="G54" s="69"/>
      <c r="H54" s="86"/>
      <c r="I54" s="86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s="93" customFormat="1" ht="18" x14ac:dyDescent="0.3">
      <c r="A55" s="135"/>
      <c r="B55" s="94"/>
      <c r="C55" s="94"/>
      <c r="E55" s="95"/>
      <c r="H55" s="96"/>
      <c r="I55" s="96"/>
    </row>
    <row r="56" spans="1:26" ht="21" x14ac:dyDescent="0.3">
      <c r="A56" s="136"/>
      <c r="B56" s="97"/>
      <c r="C56" s="98"/>
      <c r="D56" s="184"/>
      <c r="E56" s="184"/>
      <c r="F56" s="184"/>
      <c r="G56" s="184"/>
    </row>
    <row r="57" spans="1:26" ht="18" x14ac:dyDescent="0.3">
      <c r="D57" s="93"/>
    </row>
  </sheetData>
  <mergeCells count="25">
    <mergeCell ref="D56:G56"/>
    <mergeCell ref="A47:D47"/>
    <mergeCell ref="E47:H47"/>
    <mergeCell ref="I47:K47"/>
    <mergeCell ref="A53:D53"/>
    <mergeCell ref="E53:H53"/>
    <mergeCell ref="I53:K53"/>
    <mergeCell ref="A13:D13"/>
    <mergeCell ref="A14:D14"/>
    <mergeCell ref="A15:G15"/>
    <mergeCell ref="H15:K15"/>
    <mergeCell ref="A38:D38"/>
    <mergeCell ref="G38:K38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BC839-34C3-4136-9486-EB49F9DB09FB}">
  <dimension ref="A1:Z72"/>
  <sheetViews>
    <sheetView topLeftCell="A10" workbookViewId="0">
      <selection activeCell="L22" sqref="L22"/>
    </sheetView>
  </sheetViews>
  <sheetFormatPr defaultColWidth="9.109375" defaultRowHeight="13.8" x14ac:dyDescent="0.3"/>
  <cols>
    <col min="1" max="1" width="7" style="83" customWidth="1"/>
    <col min="2" max="2" width="7.109375" style="84" customWidth="1"/>
    <col min="3" max="3" width="14.44140625" style="84" customWidth="1"/>
    <col min="4" max="4" width="37.44140625" style="69" customWidth="1"/>
    <col min="5" max="5" width="13.33203125" style="85" customWidth="1"/>
    <col min="6" max="6" width="8.109375" style="69" customWidth="1"/>
    <col min="7" max="7" width="29.44140625" style="69" customWidth="1"/>
    <col min="8" max="8" width="13.33203125" style="86" customWidth="1"/>
    <col min="9" max="9" width="8.88671875" style="86" customWidth="1"/>
    <col min="10" max="11" width="11.5546875" style="69" customWidth="1"/>
    <col min="12" max="16384" width="9.109375" style="69"/>
  </cols>
  <sheetData>
    <row r="1" spans="1:11" customFormat="1" ht="21" x14ac:dyDescent="0.3">
      <c r="A1" s="159" t="s">
        <v>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spans="1:11" customFormat="1" ht="21" x14ac:dyDescent="0.3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</row>
    <row r="3" spans="1:11" customFormat="1" ht="21" x14ac:dyDescent="0.3">
      <c r="A3" s="159" t="s">
        <v>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customFormat="1" ht="21" x14ac:dyDescent="0.3">
      <c r="A4" s="159" t="s">
        <v>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</row>
    <row r="5" spans="1:11" customFormat="1" ht="21" x14ac:dyDescent="0.3">
      <c r="A5" s="159" t="s">
        <v>4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</row>
    <row r="6" spans="1:11" customFormat="1" ht="28.8" x14ac:dyDescent="0.3">
      <c r="A6" s="160" t="s">
        <v>101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</row>
    <row r="7" spans="1:11" customFormat="1" ht="21" x14ac:dyDescent="0.3">
      <c r="A7" s="161" t="s">
        <v>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</row>
    <row r="8" spans="1:11" customFormat="1" ht="21.6" thickBot="1" x14ac:dyDescent="0.35">
      <c r="A8" s="161" t="s">
        <v>100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</row>
    <row r="9" spans="1:11" ht="19.5" customHeight="1" x14ac:dyDescent="0.3">
      <c r="A9" s="162" t="s">
        <v>7</v>
      </c>
      <c r="B9" s="163"/>
      <c r="C9" s="163"/>
      <c r="D9" s="163"/>
      <c r="E9" s="163"/>
      <c r="F9" s="163"/>
      <c r="G9" s="163"/>
      <c r="H9" s="163"/>
      <c r="I9" s="163"/>
      <c r="J9" s="163"/>
      <c r="K9" s="164"/>
    </row>
    <row r="10" spans="1:11" ht="18" customHeight="1" x14ac:dyDescent="0.3">
      <c r="A10" s="165" t="s">
        <v>169</v>
      </c>
      <c r="B10" s="166"/>
      <c r="C10" s="166"/>
      <c r="D10" s="166"/>
      <c r="E10" s="166"/>
      <c r="F10" s="166"/>
      <c r="G10" s="166"/>
      <c r="H10" s="166"/>
      <c r="I10" s="166"/>
      <c r="J10" s="166"/>
      <c r="K10" s="167"/>
    </row>
    <row r="11" spans="1:11" ht="19.5" customHeight="1" x14ac:dyDescent="0.3">
      <c r="A11" s="165" t="s">
        <v>102</v>
      </c>
      <c r="B11" s="166"/>
      <c r="C11" s="166"/>
      <c r="D11" s="166"/>
      <c r="E11" s="166"/>
      <c r="F11" s="166"/>
      <c r="G11" s="166"/>
      <c r="H11" s="166"/>
      <c r="I11" s="166"/>
      <c r="J11" s="166"/>
      <c r="K11" s="167"/>
    </row>
    <row r="12" spans="1:11" ht="21" customHeight="1" x14ac:dyDescent="0.3">
      <c r="A12" s="156" t="s">
        <v>6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8"/>
    </row>
    <row r="13" spans="1:11" ht="20.100000000000001" customHeight="1" x14ac:dyDescent="0.3">
      <c r="A13" s="168" t="s">
        <v>216</v>
      </c>
      <c r="B13" s="169"/>
      <c r="C13" s="169"/>
      <c r="D13" s="169"/>
      <c r="E13" s="1"/>
      <c r="F13" s="2" t="s">
        <v>218</v>
      </c>
      <c r="G13" s="2"/>
      <c r="H13" s="3"/>
      <c r="I13" s="3"/>
      <c r="J13" s="4"/>
      <c r="K13" s="5" t="s">
        <v>10</v>
      </c>
    </row>
    <row r="14" spans="1:11" ht="20.100000000000001" customHeight="1" x14ac:dyDescent="0.3">
      <c r="A14" s="170" t="s">
        <v>215</v>
      </c>
      <c r="B14" s="171"/>
      <c r="C14" s="171"/>
      <c r="D14" s="171"/>
      <c r="E14" s="6"/>
      <c r="F14" s="7" t="s">
        <v>170</v>
      </c>
      <c r="G14" s="7"/>
      <c r="H14" s="8"/>
      <c r="I14" s="8"/>
      <c r="J14" s="9"/>
      <c r="K14" s="10" t="s">
        <v>12</v>
      </c>
    </row>
    <row r="15" spans="1:11" ht="20.100000000000001" customHeight="1" x14ac:dyDescent="0.3">
      <c r="A15" s="172" t="s">
        <v>13</v>
      </c>
      <c r="B15" s="173"/>
      <c r="C15" s="173"/>
      <c r="D15" s="173"/>
      <c r="E15" s="173"/>
      <c r="F15" s="173"/>
      <c r="G15" s="174"/>
      <c r="H15" s="175" t="s">
        <v>14</v>
      </c>
      <c r="I15" s="176"/>
      <c r="J15" s="176"/>
      <c r="K15" s="177"/>
    </row>
    <row r="16" spans="1:11" ht="20.100000000000001" customHeight="1" x14ac:dyDescent="0.3">
      <c r="A16" s="11" t="s">
        <v>15</v>
      </c>
      <c r="B16" s="12"/>
      <c r="C16" s="12"/>
      <c r="D16" s="13"/>
      <c r="E16" s="14"/>
      <c r="F16" s="13"/>
      <c r="G16" s="15" t="s">
        <v>16</v>
      </c>
      <c r="H16" s="16" t="s">
        <v>17</v>
      </c>
      <c r="I16" s="17"/>
      <c r="J16" s="17"/>
      <c r="K16" s="18"/>
    </row>
    <row r="17" spans="1:13" ht="20.100000000000001" customHeight="1" x14ac:dyDescent="0.3">
      <c r="A17" s="11" t="s">
        <v>18</v>
      </c>
      <c r="B17" s="12"/>
      <c r="C17" s="12"/>
      <c r="D17" s="19"/>
      <c r="E17" s="20"/>
      <c r="F17" s="21"/>
      <c r="G17" s="22" t="s">
        <v>19</v>
      </c>
      <c r="H17" s="16" t="s">
        <v>20</v>
      </c>
      <c r="I17" s="17"/>
      <c r="J17" s="17"/>
      <c r="K17" s="23" t="s">
        <v>21</v>
      </c>
    </row>
    <row r="18" spans="1:13" ht="20.100000000000001" customHeight="1" x14ac:dyDescent="0.3">
      <c r="A18" s="11" t="s">
        <v>22</v>
      </c>
      <c r="B18" s="12"/>
      <c r="C18" s="12"/>
      <c r="D18" s="19"/>
      <c r="E18" s="20"/>
      <c r="F18" s="21"/>
      <c r="G18" s="22" t="s">
        <v>23</v>
      </c>
      <c r="H18" s="16" t="s">
        <v>24</v>
      </c>
      <c r="I18" s="17"/>
      <c r="J18" s="17"/>
      <c r="K18" s="23" t="s">
        <v>25</v>
      </c>
    </row>
    <row r="19" spans="1:13" ht="20.100000000000001" customHeight="1" thickBot="1" x14ac:dyDescent="0.35">
      <c r="A19" s="11" t="s">
        <v>26</v>
      </c>
      <c r="B19" s="24"/>
      <c r="C19" s="24"/>
      <c r="D19" s="21"/>
      <c r="F19" s="111"/>
      <c r="G19" s="112" t="s">
        <v>27</v>
      </c>
      <c r="H19" s="25" t="s">
        <v>28</v>
      </c>
      <c r="I19" s="113"/>
      <c r="J19" s="114"/>
      <c r="K19" s="115">
        <v>1</v>
      </c>
    </row>
    <row r="20" spans="1:13" ht="7.5" customHeight="1" thickTop="1" x14ac:dyDescent="0.3">
      <c r="A20" s="116"/>
      <c r="B20" s="117"/>
      <c r="C20" s="117"/>
      <c r="D20" s="103"/>
      <c r="E20" s="118"/>
      <c r="F20" s="103"/>
      <c r="G20" s="103"/>
      <c r="H20" s="119"/>
      <c r="I20" s="119"/>
      <c r="J20" s="103"/>
      <c r="K20" s="120"/>
    </row>
    <row r="21" spans="1:13" s="126" customFormat="1" ht="34.200000000000003" customHeight="1" x14ac:dyDescent="0.3">
      <c r="A21" s="121" t="s">
        <v>171</v>
      </c>
      <c r="B21" s="39" t="s">
        <v>30</v>
      </c>
      <c r="C21" s="39" t="s">
        <v>31</v>
      </c>
      <c r="D21" s="39" t="s">
        <v>219</v>
      </c>
      <c r="E21" s="44" t="s">
        <v>32</v>
      </c>
      <c r="F21" s="39" t="s">
        <v>33</v>
      </c>
      <c r="G21" s="39" t="s">
        <v>34</v>
      </c>
      <c r="H21" s="137" t="s">
        <v>35</v>
      </c>
      <c r="I21" s="123"/>
      <c r="J21" s="138" t="s">
        <v>36</v>
      </c>
      <c r="K21" s="139" t="s">
        <v>37</v>
      </c>
    </row>
    <row r="22" spans="1:13" s="131" customFormat="1" ht="26.1" customHeight="1" x14ac:dyDescent="0.3">
      <c r="A22" s="127">
        <v>1</v>
      </c>
      <c r="B22" s="155">
        <v>936</v>
      </c>
      <c r="C22" s="155">
        <v>10034985153</v>
      </c>
      <c r="D22" s="127" t="s">
        <v>103</v>
      </c>
      <c r="E22" s="127" t="s">
        <v>104</v>
      </c>
      <c r="F22" s="127" t="s">
        <v>46</v>
      </c>
      <c r="G22" s="127" t="s">
        <v>43</v>
      </c>
      <c r="H22" s="127" t="s">
        <v>187</v>
      </c>
      <c r="I22" s="128"/>
      <c r="J22" s="129"/>
      <c r="K22" s="130"/>
    </row>
    <row r="23" spans="1:13" s="131" customFormat="1" ht="26.1" customHeight="1" x14ac:dyDescent="0.3">
      <c r="A23" s="127">
        <v>2</v>
      </c>
      <c r="B23" s="155">
        <v>181</v>
      </c>
      <c r="C23" s="155">
        <v>10036101461</v>
      </c>
      <c r="D23" s="127" t="s">
        <v>105</v>
      </c>
      <c r="E23" s="127" t="s">
        <v>106</v>
      </c>
      <c r="F23" s="127" t="s">
        <v>46</v>
      </c>
      <c r="G23" s="127" t="s">
        <v>69</v>
      </c>
      <c r="H23" s="127" t="s">
        <v>188</v>
      </c>
      <c r="I23" s="128"/>
      <c r="J23" s="132"/>
      <c r="K23" s="133"/>
    </row>
    <row r="24" spans="1:13" s="131" customFormat="1" ht="26.1" customHeight="1" x14ac:dyDescent="0.3">
      <c r="A24" s="127">
        <v>3</v>
      </c>
      <c r="B24" s="155">
        <v>909</v>
      </c>
      <c r="C24" s="155">
        <v>10008830216</v>
      </c>
      <c r="D24" s="127" t="s">
        <v>107</v>
      </c>
      <c r="E24" s="127" t="s">
        <v>108</v>
      </c>
      <c r="F24" s="127" t="s">
        <v>46</v>
      </c>
      <c r="G24" s="127" t="s">
        <v>49</v>
      </c>
      <c r="H24" s="127" t="s">
        <v>189</v>
      </c>
      <c r="I24" s="128"/>
      <c r="J24" s="132"/>
      <c r="K24" s="133"/>
      <c r="M24"/>
    </row>
    <row r="25" spans="1:13" s="131" customFormat="1" ht="26.1" customHeight="1" x14ac:dyDescent="0.3">
      <c r="A25" s="127">
        <v>4</v>
      </c>
      <c r="B25" s="155">
        <v>987</v>
      </c>
      <c r="C25" s="155">
        <v>10034928973</v>
      </c>
      <c r="D25" s="127" t="s">
        <v>119</v>
      </c>
      <c r="E25" s="127" t="s">
        <v>120</v>
      </c>
      <c r="F25" s="127" t="s">
        <v>46</v>
      </c>
      <c r="G25" s="127" t="s">
        <v>61</v>
      </c>
      <c r="H25" s="127" t="s">
        <v>190</v>
      </c>
      <c r="I25" s="128"/>
      <c r="J25" s="132"/>
      <c r="K25" s="133"/>
    </row>
    <row r="26" spans="1:13" s="131" customFormat="1" ht="26.1" customHeight="1" x14ac:dyDescent="0.3">
      <c r="A26" s="127">
        <v>5</v>
      </c>
      <c r="B26" s="155">
        <v>119</v>
      </c>
      <c r="C26" s="155">
        <v>10007839907</v>
      </c>
      <c r="D26" s="127" t="s">
        <v>113</v>
      </c>
      <c r="E26" s="127" t="s">
        <v>114</v>
      </c>
      <c r="F26" s="127" t="s">
        <v>46</v>
      </c>
      <c r="G26" s="127" t="s">
        <v>49</v>
      </c>
      <c r="H26" s="127" t="s">
        <v>191</v>
      </c>
      <c r="I26" s="128"/>
      <c r="J26" s="132"/>
      <c r="K26" s="133"/>
    </row>
    <row r="27" spans="1:13" s="131" customFormat="1" ht="26.1" customHeight="1" x14ac:dyDescent="0.3">
      <c r="A27" s="127">
        <v>6</v>
      </c>
      <c r="B27" s="155">
        <v>20</v>
      </c>
      <c r="C27" s="155">
        <v>10077036774</v>
      </c>
      <c r="D27" s="127" t="s">
        <v>111</v>
      </c>
      <c r="E27" s="127" t="s">
        <v>112</v>
      </c>
      <c r="F27" s="127" t="s">
        <v>64</v>
      </c>
      <c r="G27" s="127" t="s">
        <v>43</v>
      </c>
      <c r="H27" s="127" t="s">
        <v>192</v>
      </c>
      <c r="I27" s="128"/>
      <c r="J27" s="132"/>
      <c r="K27" s="133"/>
    </row>
    <row r="28" spans="1:13" s="131" customFormat="1" ht="26.1" customHeight="1" x14ac:dyDescent="0.3">
      <c r="A28" s="127">
        <v>7</v>
      </c>
      <c r="B28" s="155">
        <v>110</v>
      </c>
      <c r="C28" s="155">
        <v>10034965955</v>
      </c>
      <c r="D28" s="127" t="s">
        <v>123</v>
      </c>
      <c r="E28" s="127" t="s">
        <v>124</v>
      </c>
      <c r="F28" s="127" t="s">
        <v>46</v>
      </c>
      <c r="G28" s="127" t="s">
        <v>43</v>
      </c>
      <c r="H28" s="127" t="s">
        <v>193</v>
      </c>
      <c r="I28" s="128"/>
      <c r="J28" s="132"/>
      <c r="K28" s="133"/>
    </row>
    <row r="29" spans="1:13" s="140" customFormat="1" ht="26.1" customHeight="1" x14ac:dyDescent="0.3">
      <c r="A29" s="127">
        <v>8</v>
      </c>
      <c r="B29" s="155">
        <v>846</v>
      </c>
      <c r="C29" s="155">
        <v>10062193451</v>
      </c>
      <c r="D29" s="127" t="s">
        <v>115</v>
      </c>
      <c r="E29" s="127" t="s">
        <v>116</v>
      </c>
      <c r="F29" s="127" t="s">
        <v>46</v>
      </c>
      <c r="G29" s="127" t="s">
        <v>61</v>
      </c>
      <c r="H29" s="127" t="s">
        <v>194</v>
      </c>
      <c r="I29" s="128"/>
      <c r="J29" s="132"/>
      <c r="K29" s="133"/>
    </row>
    <row r="30" spans="1:13" s="140" customFormat="1" ht="26.1" customHeight="1" x14ac:dyDescent="0.3">
      <c r="A30" s="127">
        <v>9</v>
      </c>
      <c r="B30" s="155">
        <v>52</v>
      </c>
      <c r="C30" s="155">
        <v>10036099946</v>
      </c>
      <c r="D30" s="127" t="s">
        <v>121</v>
      </c>
      <c r="E30" s="127" t="s">
        <v>122</v>
      </c>
      <c r="F30" s="127" t="s">
        <v>46</v>
      </c>
      <c r="G30" s="127" t="s">
        <v>49</v>
      </c>
      <c r="H30" s="127" t="s">
        <v>195</v>
      </c>
      <c r="I30" s="128"/>
      <c r="J30" s="132"/>
      <c r="K30" s="133"/>
    </row>
    <row r="31" spans="1:13" s="140" customFormat="1" ht="26.1" customHeight="1" x14ac:dyDescent="0.3">
      <c r="A31" s="127">
        <v>10</v>
      </c>
      <c r="B31" s="155">
        <v>636</v>
      </c>
      <c r="C31" s="155">
        <v>10034922610</v>
      </c>
      <c r="D31" s="127" t="s">
        <v>127</v>
      </c>
      <c r="E31" s="127" t="s">
        <v>128</v>
      </c>
      <c r="F31" s="127" t="s">
        <v>46</v>
      </c>
      <c r="G31" s="127" t="s">
        <v>72</v>
      </c>
      <c r="H31" s="127" t="s">
        <v>196</v>
      </c>
      <c r="I31" s="128"/>
      <c r="J31" s="132"/>
      <c r="K31" s="133"/>
    </row>
    <row r="32" spans="1:13" s="140" customFormat="1" ht="26.1" customHeight="1" x14ac:dyDescent="0.3">
      <c r="A32" s="127">
        <v>11</v>
      </c>
      <c r="B32" s="155">
        <v>683</v>
      </c>
      <c r="C32" s="155">
        <v>10080986088</v>
      </c>
      <c r="D32" s="127" t="s">
        <v>141</v>
      </c>
      <c r="E32" s="127" t="s">
        <v>142</v>
      </c>
      <c r="F32" s="127" t="s">
        <v>46</v>
      </c>
      <c r="G32" s="127" t="s">
        <v>43</v>
      </c>
      <c r="H32" s="127" t="s">
        <v>197</v>
      </c>
      <c r="I32" s="128"/>
      <c r="J32" s="132"/>
      <c r="K32" s="133"/>
    </row>
    <row r="33" spans="1:11" s="140" customFormat="1" ht="26.1" customHeight="1" x14ac:dyDescent="0.3">
      <c r="A33" s="127">
        <v>12</v>
      </c>
      <c r="B33" s="155">
        <v>933</v>
      </c>
      <c r="C33" s="155">
        <v>10011168724</v>
      </c>
      <c r="D33" s="127" t="s">
        <v>117</v>
      </c>
      <c r="E33" s="127" t="s">
        <v>118</v>
      </c>
      <c r="F33" s="127" t="s">
        <v>46</v>
      </c>
      <c r="G33" s="127" t="s">
        <v>43</v>
      </c>
      <c r="H33" s="127" t="s">
        <v>198</v>
      </c>
      <c r="I33" s="128"/>
      <c r="J33" s="132"/>
      <c r="K33" s="133"/>
    </row>
    <row r="34" spans="1:11" s="140" customFormat="1" ht="26.1" customHeight="1" x14ac:dyDescent="0.3">
      <c r="A34" s="127">
        <v>13</v>
      </c>
      <c r="B34" s="155">
        <v>393</v>
      </c>
      <c r="C34" s="155">
        <v>10036031743</v>
      </c>
      <c r="D34" s="127" t="s">
        <v>132</v>
      </c>
      <c r="E34" s="127" t="s">
        <v>133</v>
      </c>
      <c r="F34" s="127" t="s">
        <v>46</v>
      </c>
      <c r="G34" s="127" t="s">
        <v>43</v>
      </c>
      <c r="H34" s="127" t="s">
        <v>199</v>
      </c>
      <c r="I34" s="128"/>
      <c r="J34" s="132"/>
      <c r="K34" s="133"/>
    </row>
    <row r="35" spans="1:11" s="140" customFormat="1" ht="26.1" customHeight="1" x14ac:dyDescent="0.3">
      <c r="A35" s="127">
        <v>14</v>
      </c>
      <c r="B35" s="155">
        <v>65</v>
      </c>
      <c r="C35" s="155">
        <v>10091230302</v>
      </c>
      <c r="D35" s="127" t="s">
        <v>125</v>
      </c>
      <c r="E35" s="127" t="s">
        <v>126</v>
      </c>
      <c r="F35" s="127" t="s">
        <v>46</v>
      </c>
      <c r="G35" s="127" t="s">
        <v>49</v>
      </c>
      <c r="H35" s="127" t="s">
        <v>200</v>
      </c>
      <c r="I35" s="128"/>
      <c r="J35" s="132"/>
      <c r="K35" s="133"/>
    </row>
    <row r="36" spans="1:11" s="140" customFormat="1" ht="26.1" customHeight="1" x14ac:dyDescent="0.3">
      <c r="A36" s="127">
        <v>15</v>
      </c>
      <c r="B36" s="155">
        <v>315</v>
      </c>
      <c r="C36" s="155">
        <v>10117747876</v>
      </c>
      <c r="D36" s="127" t="s">
        <v>129</v>
      </c>
      <c r="E36" s="127" t="s">
        <v>130</v>
      </c>
      <c r="F36" s="127" t="s">
        <v>64</v>
      </c>
      <c r="G36" s="127" t="s">
        <v>131</v>
      </c>
      <c r="H36" s="127" t="s">
        <v>201</v>
      </c>
      <c r="I36" s="128"/>
      <c r="J36" s="132"/>
      <c r="K36" s="133"/>
    </row>
    <row r="37" spans="1:11" s="140" customFormat="1" ht="26.1" customHeight="1" x14ac:dyDescent="0.3">
      <c r="A37" s="127">
        <v>16</v>
      </c>
      <c r="B37" s="155">
        <v>11</v>
      </c>
      <c r="C37" s="155">
        <v>10058962240</v>
      </c>
      <c r="D37" s="127" t="s">
        <v>136</v>
      </c>
      <c r="E37" s="127" t="s">
        <v>137</v>
      </c>
      <c r="F37" s="127" t="s">
        <v>64</v>
      </c>
      <c r="G37" s="127" t="s">
        <v>138</v>
      </c>
      <c r="H37" s="127" t="s">
        <v>202</v>
      </c>
      <c r="I37" s="128"/>
      <c r="J37" s="132"/>
      <c r="K37" s="133"/>
    </row>
    <row r="38" spans="1:11" s="140" customFormat="1" ht="26.1" customHeight="1" x14ac:dyDescent="0.3">
      <c r="A38" s="127">
        <v>17</v>
      </c>
      <c r="B38" s="155">
        <v>22</v>
      </c>
      <c r="C38" s="155">
        <v>10082682477</v>
      </c>
      <c r="D38" s="127" t="s">
        <v>134</v>
      </c>
      <c r="E38" s="127" t="s">
        <v>135</v>
      </c>
      <c r="F38" s="127" t="s">
        <v>64</v>
      </c>
      <c r="G38" s="127" t="s">
        <v>43</v>
      </c>
      <c r="H38" s="127" t="s">
        <v>203</v>
      </c>
      <c r="I38" s="128"/>
      <c r="J38" s="132"/>
      <c r="K38" s="133"/>
    </row>
    <row r="39" spans="1:11" s="140" customFormat="1" ht="26.1" customHeight="1" x14ac:dyDescent="0.3">
      <c r="A39" s="127">
        <v>18</v>
      </c>
      <c r="B39" s="155">
        <v>64</v>
      </c>
      <c r="C39" s="155">
        <v>10076942909</v>
      </c>
      <c r="D39" s="127" t="s">
        <v>139</v>
      </c>
      <c r="E39" s="127" t="s">
        <v>140</v>
      </c>
      <c r="F39" s="127" t="s">
        <v>64</v>
      </c>
      <c r="G39" s="127" t="s">
        <v>43</v>
      </c>
      <c r="H39" s="127" t="s">
        <v>204</v>
      </c>
      <c r="I39" s="128"/>
      <c r="J39" s="132"/>
      <c r="K39" s="133"/>
    </row>
    <row r="40" spans="1:11" s="140" customFormat="1" ht="26.1" customHeight="1" x14ac:dyDescent="0.3">
      <c r="A40" s="127">
        <v>19</v>
      </c>
      <c r="B40" s="155">
        <v>626</v>
      </c>
      <c r="C40" s="155">
        <v>10094917413</v>
      </c>
      <c r="D40" s="127" t="s">
        <v>143</v>
      </c>
      <c r="E40" s="127" t="s">
        <v>144</v>
      </c>
      <c r="F40" s="127" t="s">
        <v>64</v>
      </c>
      <c r="G40" s="127" t="s">
        <v>43</v>
      </c>
      <c r="H40" s="127" t="s">
        <v>205</v>
      </c>
      <c r="I40" s="128"/>
      <c r="J40" s="132"/>
      <c r="K40" s="133"/>
    </row>
    <row r="41" spans="1:11" s="140" customFormat="1" ht="26.1" customHeight="1" x14ac:dyDescent="0.3">
      <c r="A41" s="127">
        <v>20</v>
      </c>
      <c r="B41" s="155">
        <v>655</v>
      </c>
      <c r="C41" s="155">
        <v>10036057914</v>
      </c>
      <c r="D41" s="127" t="s">
        <v>163</v>
      </c>
      <c r="E41" s="127" t="s">
        <v>164</v>
      </c>
      <c r="F41" s="127" t="s">
        <v>64</v>
      </c>
      <c r="G41" s="127" t="s">
        <v>43</v>
      </c>
      <c r="H41" s="127" t="s">
        <v>206</v>
      </c>
      <c r="I41" s="128"/>
      <c r="J41" s="132"/>
      <c r="K41" s="133"/>
    </row>
    <row r="42" spans="1:11" s="140" customFormat="1" ht="26.1" customHeight="1" x14ac:dyDescent="0.3">
      <c r="A42" s="127">
        <v>21</v>
      </c>
      <c r="B42" s="155">
        <v>111</v>
      </c>
      <c r="C42" s="155">
        <v>10088936149</v>
      </c>
      <c r="D42" s="127" t="s">
        <v>147</v>
      </c>
      <c r="E42" s="127" t="s">
        <v>148</v>
      </c>
      <c r="F42" s="127" t="s">
        <v>46</v>
      </c>
      <c r="G42" s="127" t="s">
        <v>138</v>
      </c>
      <c r="H42" s="127" t="s">
        <v>207</v>
      </c>
      <c r="I42" s="128"/>
      <c r="J42" s="132"/>
      <c r="K42" s="133"/>
    </row>
    <row r="43" spans="1:11" s="140" customFormat="1" ht="26.1" customHeight="1" x14ac:dyDescent="0.3">
      <c r="A43" s="127">
        <v>22</v>
      </c>
      <c r="B43" s="155">
        <v>777</v>
      </c>
      <c r="C43" s="155">
        <v>10095126365</v>
      </c>
      <c r="D43" s="127" t="s">
        <v>155</v>
      </c>
      <c r="E43" s="127" t="s">
        <v>156</v>
      </c>
      <c r="F43" s="127" t="s">
        <v>64</v>
      </c>
      <c r="G43" s="127" t="s">
        <v>43</v>
      </c>
      <c r="H43" s="127" t="s">
        <v>208</v>
      </c>
      <c r="I43" s="128"/>
      <c r="J43" s="132"/>
      <c r="K43" s="133"/>
    </row>
    <row r="44" spans="1:11" s="140" customFormat="1" ht="26.1" customHeight="1" x14ac:dyDescent="0.3">
      <c r="A44" s="127">
        <v>23</v>
      </c>
      <c r="B44" s="155">
        <v>44</v>
      </c>
      <c r="C44" s="155">
        <v>10083105136</v>
      </c>
      <c r="D44" s="127" t="s">
        <v>149</v>
      </c>
      <c r="E44" s="127" t="s">
        <v>150</v>
      </c>
      <c r="F44" s="127" t="s">
        <v>64</v>
      </c>
      <c r="G44" s="127" t="s">
        <v>131</v>
      </c>
      <c r="H44" s="127" t="s">
        <v>209</v>
      </c>
      <c r="I44" s="128"/>
      <c r="J44" s="132"/>
      <c r="K44" s="133"/>
    </row>
    <row r="45" spans="1:11" s="140" customFormat="1" ht="26.1" customHeight="1" x14ac:dyDescent="0.3">
      <c r="A45" s="127">
        <v>24</v>
      </c>
      <c r="B45" s="155">
        <v>39</v>
      </c>
      <c r="C45" s="155">
        <v>10082147159</v>
      </c>
      <c r="D45" s="127" t="s">
        <v>153</v>
      </c>
      <c r="E45" s="127" t="s">
        <v>154</v>
      </c>
      <c r="F45" s="127" t="s">
        <v>64</v>
      </c>
      <c r="G45" s="127" t="s">
        <v>43</v>
      </c>
      <c r="H45" s="127" t="s">
        <v>210</v>
      </c>
      <c r="I45" s="128"/>
      <c r="J45" s="132"/>
      <c r="K45" s="133"/>
    </row>
    <row r="46" spans="1:11" s="140" customFormat="1" ht="26.1" customHeight="1" x14ac:dyDescent="0.3">
      <c r="A46" s="127">
        <v>25</v>
      </c>
      <c r="B46" s="155">
        <v>252</v>
      </c>
      <c r="C46" s="155">
        <v>10096031192</v>
      </c>
      <c r="D46" s="127" t="s">
        <v>151</v>
      </c>
      <c r="E46" s="127" t="s">
        <v>152</v>
      </c>
      <c r="F46" s="127" t="s">
        <v>64</v>
      </c>
      <c r="G46" s="127" t="s">
        <v>43</v>
      </c>
      <c r="H46" s="127" t="s">
        <v>211</v>
      </c>
      <c r="I46" s="128"/>
      <c r="J46" s="132"/>
      <c r="K46" s="133"/>
    </row>
    <row r="47" spans="1:11" s="140" customFormat="1" ht="26.1" customHeight="1" x14ac:dyDescent="0.3">
      <c r="A47" s="127">
        <v>26</v>
      </c>
      <c r="B47" s="155">
        <v>60</v>
      </c>
      <c r="C47" s="155">
        <v>10080635676</v>
      </c>
      <c r="D47" s="127" t="s">
        <v>145</v>
      </c>
      <c r="E47" s="127" t="s">
        <v>146</v>
      </c>
      <c r="F47" s="127" t="s">
        <v>64</v>
      </c>
      <c r="G47" s="127" t="s">
        <v>61</v>
      </c>
      <c r="H47" s="127" t="s">
        <v>212</v>
      </c>
      <c r="I47" s="128"/>
      <c r="J47" s="132"/>
      <c r="K47" s="141"/>
    </row>
    <row r="48" spans="1:11" s="140" customFormat="1" ht="26.1" customHeight="1" x14ac:dyDescent="0.3">
      <c r="A48" s="127">
        <v>27</v>
      </c>
      <c r="B48" s="155">
        <v>353</v>
      </c>
      <c r="C48" s="155">
        <v>10064556817</v>
      </c>
      <c r="D48" s="127" t="s">
        <v>167</v>
      </c>
      <c r="E48" s="127" t="s">
        <v>168</v>
      </c>
      <c r="F48" s="127" t="s">
        <v>46</v>
      </c>
      <c r="G48" s="127" t="s">
        <v>43</v>
      </c>
      <c r="H48" s="127" t="s">
        <v>213</v>
      </c>
      <c r="I48" s="128"/>
      <c r="J48" s="132"/>
      <c r="K48" s="141"/>
    </row>
    <row r="49" spans="1:11" ht="27.6" customHeight="1" x14ac:dyDescent="0.25">
      <c r="A49" s="127" t="s">
        <v>157</v>
      </c>
      <c r="B49" s="155">
        <v>246</v>
      </c>
      <c r="C49" s="155">
        <v>10010866307</v>
      </c>
      <c r="D49" s="127" t="s">
        <v>109</v>
      </c>
      <c r="E49" s="127" t="s">
        <v>110</v>
      </c>
      <c r="F49" s="127" t="s">
        <v>46</v>
      </c>
      <c r="G49" s="127" t="s">
        <v>43</v>
      </c>
      <c r="H49" s="142"/>
      <c r="I49" s="143"/>
      <c r="J49" s="52"/>
      <c r="K49" s="52"/>
    </row>
    <row r="50" spans="1:11" ht="27.6" customHeight="1" x14ac:dyDescent="0.25">
      <c r="A50" s="127" t="s">
        <v>157</v>
      </c>
      <c r="B50" s="155">
        <v>90</v>
      </c>
      <c r="C50" s="155">
        <v>10079505527</v>
      </c>
      <c r="D50" s="127" t="s">
        <v>165</v>
      </c>
      <c r="E50" s="127" t="s">
        <v>166</v>
      </c>
      <c r="F50" s="127" t="s">
        <v>46</v>
      </c>
      <c r="G50" s="127" t="s">
        <v>43</v>
      </c>
      <c r="H50" s="142"/>
      <c r="I50" s="143"/>
      <c r="J50" s="52"/>
      <c r="K50" s="52"/>
    </row>
    <row r="51" spans="1:11" ht="27.6" customHeight="1" x14ac:dyDescent="0.25">
      <c r="A51" s="127" t="s">
        <v>157</v>
      </c>
      <c r="B51" s="155">
        <v>613</v>
      </c>
      <c r="C51" s="155">
        <v>10091226864</v>
      </c>
      <c r="D51" s="127" t="s">
        <v>160</v>
      </c>
      <c r="E51" s="127" t="s">
        <v>161</v>
      </c>
      <c r="F51" s="127" t="s">
        <v>64</v>
      </c>
      <c r="G51" s="127" t="s">
        <v>43</v>
      </c>
      <c r="H51" s="142"/>
      <c r="I51" s="143"/>
      <c r="J51" s="52"/>
      <c r="K51" s="52"/>
    </row>
    <row r="52" spans="1:11" ht="27.6" customHeight="1" x14ac:dyDescent="0.25">
      <c r="A52" s="127" t="s">
        <v>157</v>
      </c>
      <c r="B52" s="155">
        <v>758</v>
      </c>
      <c r="C52" s="155">
        <v>10034921495</v>
      </c>
      <c r="D52" s="127" t="s">
        <v>158</v>
      </c>
      <c r="E52" s="127" t="s">
        <v>159</v>
      </c>
      <c r="F52" s="127" t="s">
        <v>46</v>
      </c>
      <c r="G52" s="127" t="s">
        <v>43</v>
      </c>
      <c r="H52" s="142"/>
      <c r="I52" s="143"/>
      <c r="J52" s="52"/>
      <c r="K52" s="52"/>
    </row>
    <row r="53" spans="1:11" ht="15" customHeight="1" x14ac:dyDescent="0.25">
      <c r="A53" s="144"/>
      <c r="B53" s="144"/>
      <c r="C53" s="144"/>
      <c r="D53" s="144"/>
      <c r="E53" s="144"/>
      <c r="F53" s="144"/>
      <c r="G53" s="144"/>
      <c r="H53" s="145"/>
      <c r="I53" s="146"/>
      <c r="J53" s="147"/>
      <c r="K53" s="147"/>
    </row>
    <row r="54" spans="1:11" ht="14.4" x14ac:dyDescent="0.3">
      <c r="A54" s="185" t="s">
        <v>80</v>
      </c>
      <c r="B54" s="186"/>
      <c r="C54" s="186"/>
      <c r="D54" s="186"/>
      <c r="E54" s="59"/>
      <c r="F54" s="59"/>
      <c r="G54" s="173" t="s">
        <v>81</v>
      </c>
      <c r="H54" s="173"/>
      <c r="I54" s="173"/>
      <c r="J54" s="173"/>
      <c r="K54" s="187"/>
    </row>
    <row r="55" spans="1:11" ht="15" customHeight="1" x14ac:dyDescent="0.3">
      <c r="A55" s="60" t="s">
        <v>82</v>
      </c>
      <c r="B55" s="21"/>
      <c r="C55" s="21"/>
      <c r="D55" s="61"/>
      <c r="E55" s="62"/>
      <c r="F55" s="63"/>
      <c r="G55" s="64" t="s">
        <v>83</v>
      </c>
      <c r="H55" s="65">
        <v>7</v>
      </c>
      <c r="I55" s="66"/>
      <c r="J55" s="67" t="s">
        <v>84</v>
      </c>
      <c r="K55" s="68">
        <f>COUNTIF(F22:F46,"ЗМС")</f>
        <v>0</v>
      </c>
    </row>
    <row r="56" spans="1:11" ht="15" customHeight="1" x14ac:dyDescent="0.3">
      <c r="A56" s="60" t="s">
        <v>85</v>
      </c>
      <c r="B56" s="21"/>
      <c r="C56" s="21"/>
      <c r="D56" s="61"/>
      <c r="E56" s="69"/>
      <c r="F56" s="70"/>
      <c r="G56" s="71" t="s">
        <v>86</v>
      </c>
      <c r="H56" s="72">
        <v>31</v>
      </c>
      <c r="I56" s="73"/>
      <c r="J56" s="67" t="s">
        <v>42</v>
      </c>
      <c r="K56" s="68">
        <f>COUNTIF(F22:F49,"МСМК")</f>
        <v>0</v>
      </c>
    </row>
    <row r="57" spans="1:11" ht="15" customHeight="1" x14ac:dyDescent="0.3">
      <c r="A57" s="60" t="s">
        <v>87</v>
      </c>
      <c r="B57" s="21"/>
      <c r="C57" s="21"/>
      <c r="D57" s="61"/>
      <c r="E57" s="69"/>
      <c r="F57" s="70"/>
      <c r="G57" s="71" t="s">
        <v>88</v>
      </c>
      <c r="H57" s="72">
        <v>27</v>
      </c>
      <c r="I57" s="73"/>
      <c r="J57" s="67" t="s">
        <v>46</v>
      </c>
      <c r="K57" s="68">
        <v>18</v>
      </c>
    </row>
    <row r="58" spans="1:11" ht="15" customHeight="1" x14ac:dyDescent="0.3">
      <c r="A58" s="60" t="s">
        <v>89</v>
      </c>
      <c r="B58" s="21"/>
      <c r="C58" s="21"/>
      <c r="D58" s="61"/>
      <c r="E58" s="69"/>
      <c r="F58" s="70"/>
      <c r="G58" s="71" t="s">
        <v>90</v>
      </c>
      <c r="H58" s="65">
        <v>27</v>
      </c>
      <c r="I58" s="74"/>
      <c r="J58" s="67" t="s">
        <v>64</v>
      </c>
      <c r="K58" s="68">
        <v>13</v>
      </c>
    </row>
    <row r="59" spans="1:11" ht="15" customHeight="1" x14ac:dyDescent="0.3">
      <c r="A59" s="60"/>
      <c r="B59" s="21"/>
      <c r="C59" s="21"/>
      <c r="D59" s="61"/>
      <c r="E59" s="69"/>
      <c r="F59" s="70"/>
      <c r="G59" s="71" t="s">
        <v>91</v>
      </c>
      <c r="H59" s="65">
        <f>COUNTIF(A22:A46,"НФ")</f>
        <v>0</v>
      </c>
      <c r="I59" s="74"/>
      <c r="J59" s="75" t="s">
        <v>92</v>
      </c>
      <c r="K59" s="68">
        <f>COUNTIF(F22:F56,"1 сп.р.")</f>
        <v>0</v>
      </c>
    </row>
    <row r="60" spans="1:11" ht="15" customHeight="1" x14ac:dyDescent="0.3">
      <c r="A60" s="60"/>
      <c r="B60" s="21"/>
      <c r="C60" s="21"/>
      <c r="D60" s="61"/>
      <c r="E60" s="69"/>
      <c r="F60" s="70"/>
      <c r="G60" s="71" t="s">
        <v>93</v>
      </c>
      <c r="H60" s="76">
        <v>4</v>
      </c>
      <c r="I60" s="77"/>
      <c r="J60" s="82" t="s">
        <v>94</v>
      </c>
      <c r="K60" s="68">
        <f>COUNTIF(F27:F57,"2 сп.р.")</f>
        <v>0</v>
      </c>
    </row>
    <row r="61" spans="1:11" ht="15" customHeight="1" x14ac:dyDescent="0.3">
      <c r="A61" s="60"/>
      <c r="B61" s="21"/>
      <c r="C61" s="21"/>
      <c r="D61" s="61"/>
      <c r="E61" s="79"/>
      <c r="F61" s="80"/>
      <c r="G61" s="71" t="s">
        <v>95</v>
      </c>
      <c r="H61" s="76">
        <f>COUNTIF(A22:A46,"ДСКВ")</f>
        <v>0</v>
      </c>
      <c r="I61" s="81"/>
      <c r="J61" s="82" t="s">
        <v>96</v>
      </c>
      <c r="K61" s="68">
        <f>COUNTIF(F28:F58,"ЗМС")</f>
        <v>0</v>
      </c>
    </row>
    <row r="62" spans="1:11" ht="9.75" customHeight="1" x14ac:dyDescent="0.3">
      <c r="K62" s="87"/>
    </row>
    <row r="63" spans="1:11" ht="15.6" x14ac:dyDescent="0.3">
      <c r="A63" s="188" t="s">
        <v>97</v>
      </c>
      <c r="B63" s="189"/>
      <c r="C63" s="189"/>
      <c r="D63" s="189"/>
      <c r="E63" s="190" t="s">
        <v>98</v>
      </c>
      <c r="F63" s="190"/>
      <c r="G63" s="190"/>
      <c r="H63" s="190"/>
      <c r="I63" s="190" t="s">
        <v>99</v>
      </c>
      <c r="J63" s="190"/>
      <c r="K63" s="191"/>
    </row>
    <row r="64" spans="1:11" ht="15.6" x14ac:dyDescent="0.3">
      <c r="A64" s="148"/>
      <c r="B64" s="149"/>
      <c r="C64" s="149"/>
      <c r="D64" s="149"/>
      <c r="E64" s="150"/>
      <c r="F64" s="151"/>
      <c r="G64" s="151"/>
      <c r="H64" s="151"/>
      <c r="I64" s="151"/>
      <c r="J64" s="151"/>
      <c r="K64" s="152"/>
    </row>
    <row r="65" spans="1:26" ht="15.75" customHeight="1" x14ac:dyDescent="0.3">
      <c r="A65" s="195"/>
      <c r="B65" s="196"/>
      <c r="C65" s="196"/>
      <c r="D65" s="196"/>
      <c r="E65" s="196"/>
      <c r="F65" s="196"/>
      <c r="G65" s="196"/>
      <c r="H65" s="196"/>
      <c r="I65" s="196"/>
      <c r="J65" s="196"/>
      <c r="K65" s="197"/>
    </row>
    <row r="66" spans="1:26" x14ac:dyDescent="0.3">
      <c r="A66" s="195"/>
      <c r="B66" s="196"/>
      <c r="C66" s="196"/>
      <c r="D66" s="196"/>
      <c r="E66" s="196"/>
      <c r="F66" s="196"/>
      <c r="G66" s="196"/>
      <c r="H66" s="196"/>
      <c r="I66" s="196"/>
      <c r="J66" s="196"/>
      <c r="K66" s="197"/>
    </row>
    <row r="67" spans="1:26" x14ac:dyDescent="0.3">
      <c r="A67" s="198"/>
      <c r="B67" s="199"/>
      <c r="C67" s="199"/>
      <c r="D67" s="199"/>
      <c r="E67" s="199"/>
      <c r="F67" s="199"/>
      <c r="G67" s="199"/>
      <c r="H67" s="199"/>
      <c r="I67" s="199"/>
      <c r="J67" s="199"/>
      <c r="K67" s="200"/>
    </row>
    <row r="68" spans="1:26" ht="16.2" thickBot="1" x14ac:dyDescent="0.35">
      <c r="A68" s="192" t="str">
        <f>G18</f>
        <v>КОЧЕТКОВА Е.А. (ВК, г. Омск)</v>
      </c>
      <c r="B68" s="193"/>
      <c r="C68" s="193"/>
      <c r="D68" s="193"/>
      <c r="E68" s="193" t="str">
        <f>G17</f>
        <v>ДЫШАКОВ А.С. (ВК, г. Москва)</v>
      </c>
      <c r="F68" s="193"/>
      <c r="G68" s="193"/>
      <c r="H68" s="193"/>
      <c r="I68" s="193" t="str">
        <f>G19</f>
        <v>ДЫШАКОВ С.В. (IК, г. Москва)</v>
      </c>
      <c r="J68" s="193"/>
      <c r="K68" s="194"/>
    </row>
    <row r="69" spans="1:26" s="85" customFormat="1" x14ac:dyDescent="0.3">
      <c r="A69" s="83"/>
      <c r="B69" s="84"/>
      <c r="C69" s="84"/>
      <c r="D69" s="69"/>
      <c r="F69" s="69"/>
      <c r="G69" s="69"/>
      <c r="H69" s="86"/>
      <c r="I69" s="86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s="93" customFormat="1" ht="18" x14ac:dyDescent="0.3">
      <c r="A70" s="135"/>
      <c r="B70" s="94"/>
      <c r="C70" s="94"/>
      <c r="E70" s="95"/>
      <c r="H70" s="96"/>
      <c r="I70" s="96"/>
    </row>
    <row r="71" spans="1:26" ht="21" x14ac:dyDescent="0.3">
      <c r="A71" s="136"/>
      <c r="B71" s="97"/>
      <c r="C71" s="98"/>
      <c r="D71" s="184"/>
      <c r="E71" s="184"/>
      <c r="F71" s="184"/>
      <c r="G71" s="184"/>
    </row>
    <row r="72" spans="1:26" ht="18" x14ac:dyDescent="0.3">
      <c r="D72" s="93"/>
    </row>
  </sheetData>
  <mergeCells count="26">
    <mergeCell ref="D71:G71"/>
    <mergeCell ref="A63:D63"/>
    <mergeCell ref="E63:H63"/>
    <mergeCell ref="I63:K63"/>
    <mergeCell ref="A65:K67"/>
    <mergeCell ref="A68:D68"/>
    <mergeCell ref="E68:H68"/>
    <mergeCell ref="I68:K68"/>
    <mergeCell ref="A13:D13"/>
    <mergeCell ref="A14:D14"/>
    <mergeCell ref="A15:G15"/>
    <mergeCell ref="H15:K15"/>
    <mergeCell ref="A54:D54"/>
    <mergeCell ref="G54:K54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Женщины кл</vt:lpstr>
      <vt:lpstr>Мужчины кл</vt:lpstr>
      <vt:lpstr>Женщины г на вр</vt:lpstr>
      <vt:lpstr>Мужчины г на вр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Арсен</dc:creator>
  <cp:lastModifiedBy>Арсен</cp:lastModifiedBy>
  <cp:lastPrinted>2025-05-28T13:16:28Z</cp:lastPrinted>
  <dcterms:created xsi:type="dcterms:W3CDTF">2025-05-28T12:37:02Z</dcterms:created>
  <dcterms:modified xsi:type="dcterms:W3CDTF">2025-05-28T13:20:05Z</dcterms:modified>
</cp:coreProperties>
</file>