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015"/>
  </bookViews>
  <sheets>
    <sheet name="Игп юниоры 19-22 (2)" sheetId="1" r:id="rId1"/>
  </sheets>
  <definedNames>
    <definedName name="_xlnm._FilterDatabase" localSheetId="0" hidden="1">'Игп юниоры 19-22 (2)'!$B$21:$V$36</definedName>
    <definedName name="_xlnm.Print_Area" localSheetId="0">'Игп юниоры 19-22 (2)'!$A$1:$S$68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8" i="1" l="1"/>
  <c r="H68" i="1"/>
  <c r="E68" i="1"/>
  <c r="H61" i="1"/>
  <c r="H60" i="1"/>
  <c r="H59" i="1"/>
  <c r="H57" i="1" s="1"/>
  <c r="H56" i="1" s="1"/>
  <c r="H58" i="1"/>
  <c r="J60" i="1"/>
  <c r="J58" i="1"/>
  <c r="J55" i="1" l="1"/>
  <c r="J59" i="1"/>
  <c r="J56" i="1"/>
  <c r="J57" i="1"/>
  <c r="J61" i="1"/>
</calcChain>
</file>

<file path=xl/sharedStrings.xml><?xml version="1.0" encoding="utf-8"?>
<sst xmlns="http://schemas.openxmlformats.org/spreadsheetml/2006/main" count="172" uniqueCount="89">
  <si>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</si>
  <si>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</si>
  <si>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</si>
  <si>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</si>
  <si>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</si>
  <si>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трек - индивидуальная гонка преследования 4 км</t>
  </si>
  <si>
    <t>МЕСТО ПРОВЕДЕНИЯ: г. Санкт-Петербург</t>
  </si>
  <si>
    <t>НАЧАЛО ГОНКИ:</t>
  </si>
  <si>
    <t>№ ВРВС: 0080361811М</t>
  </si>
  <si>
    <t>ОКОНЧАНИЕ ГОНКИ: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</si>
  <si>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</si>
  <si>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</si>
  <si>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</si>
  <si>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</si>
  <si>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Михайлова И.Н.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</si>
  <si>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</si>
  <si>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</si>
  <si>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</si>
  <si>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</si>
  <si>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</si>
  <si>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Соловьев Г.Н. (ВК, Санкт-Петербург)</t>
  </si>
  <si>
    <t>ДИСТАНЦИЯ: ДЛИНА КРУГА/КРУГОВ</t>
  </si>
  <si>
    <t>0,250/16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</si>
  <si>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</si>
  <si>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</si>
  <si>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</si>
  <si>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</si>
  <si>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</si>
  <si>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</si>
  <si>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</si>
  <si>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</si>
  <si>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</si>
  <si>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</si>
  <si>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</si>
  <si>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</si>
  <si>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2км</t>
  </si>
  <si>
    <t>3км</t>
  </si>
  <si>
    <t>0-1000 м</t>
  </si>
  <si>
    <t>1000-2000 м</t>
  </si>
  <si>
    <t>2000-3000 м</t>
  </si>
  <si>
    <t>3000-4000 м</t>
  </si>
  <si>
    <t>ПОГОДНЫЕ УСЛОВИЯ</t>
  </si>
  <si>
    <t>СТАТИСТИКА ГОНКИ</t>
  </si>
  <si>
    <t>Температура: +23</t>
  </si>
  <si>
    <t>Субъектов РФ</t>
  </si>
  <si>
    <t>ЗМС</t>
  </si>
  <si>
    <t>Влажность: 57 %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</si>
  <si>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</si>
  <si>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</si>
  <si>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</si>
  <si>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</si>
  <si>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</si>
  <si>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</si>
  <si>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</si>
  <si>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</si>
  <si>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</si>
  <si>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</si>
  <si>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</si>
  <si>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</si>
  <si>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</si>
  <si>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</si>
  <si>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</si>
  <si>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Финал</t>
  </si>
  <si>
    <t>Квалификация</t>
  </si>
  <si>
    <t>МУЖЧИНЫ</t>
  </si>
  <si>
    <t>ЧЕМПИОНАТ РОССИИ</t>
  </si>
  <si>
    <t>ДАТА ПРОВЕДЕНИЯ: 5 Октября 2024 года</t>
  </si>
  <si>
    <t>№ ЕКП 2024: 2008780019017470</t>
  </si>
  <si>
    <t>Шичкин Влас</t>
  </si>
  <si>
    <t>Санкт-Петербург</t>
  </si>
  <si>
    <t>Просандеев Ярослав</t>
  </si>
  <si>
    <t>Скорняков Григорий</t>
  </si>
  <si>
    <t>Бугаенко Виктор</t>
  </si>
  <si>
    <t>Крючков Марк</t>
  </si>
  <si>
    <t xml:space="preserve">Болдырев Матвей </t>
  </si>
  <si>
    <t>Берсенев Никита</t>
  </si>
  <si>
    <t>Постарнак Михаил</t>
  </si>
  <si>
    <t>Попов Марк</t>
  </si>
  <si>
    <t>Игошев Егор</t>
  </si>
  <si>
    <t>Казаков Даниил</t>
  </si>
  <si>
    <t>Гончаров Владимир</t>
  </si>
  <si>
    <t>Бедретдинов Фарид</t>
  </si>
  <si>
    <t>Москва</t>
  </si>
  <si>
    <t>Новолодский Иван</t>
  </si>
  <si>
    <t>ДСКВ</t>
  </si>
  <si>
    <t>Гонов Лев</t>
  </si>
  <si>
    <t>Гречишкин Вадим</t>
  </si>
  <si>
    <t>Савекин Илья</t>
  </si>
  <si>
    <t>Зараковский Даниил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</si>
</sst>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h:mm:ss.00"/>
    <numFmt numFmtId="165" formatCode="0.0"/>
    <numFmt numFmtId="166" formatCode="m:ss.00"/>
    <numFmt numFmtId="167" formatCode="\(0\)"/>
    <numFmt numFmtId="168" formatCode="m:ss.000"/>
    <numFmt numFmtId="169" formatCode="dd\.mm\.yyyy;@"/>
    <numFmt numFmtId="170" formatCode="yyyy"/>
  </numFmts>
  <fonts count="23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5" fillId="0" borderId="0"/>
  </cellStyleXfs>
  <cellXfs count="164">
    <xf numFmtId="0" fontId="0" fillId="0" borderId="0" xfId="0"/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4" fontId="2" fillId="0" borderId="19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vertical="center"/>
    </xf>
    <xf numFmtId="0" fontId="14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center"/>
    </xf>
    <xf numFmtId="14" fontId="14" fillId="0" borderId="27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66" fontId="14" fillId="0" borderId="16" xfId="0" applyNumberFormat="1" applyFont="1" applyBorder="1" applyAlignment="1">
      <alignment horizontal="center" vertical="center"/>
    </xf>
    <xf numFmtId="167" fontId="15" fillId="0" borderId="27" xfId="0" applyNumberFormat="1" applyFont="1" applyBorder="1" applyAlignment="1">
      <alignment horizontal="center" vertical="center"/>
    </xf>
    <xf numFmtId="168" fontId="14" fillId="0" borderId="27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47" fontId="0" fillId="0" borderId="0" xfId="0" applyNumberFormat="1"/>
    <xf numFmtId="0" fontId="14" fillId="0" borderId="2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7" xfId="0" applyFont="1" applyBorder="1" applyAlignment="1">
      <alignment horizontal="left" vertical="center"/>
    </xf>
    <xf numFmtId="169" fontId="16" fillId="0" borderId="27" xfId="0" applyNumberFormat="1" applyFont="1" applyBorder="1" applyAlignment="1">
      <alignment horizontal="center" vertical="center"/>
    </xf>
    <xf numFmtId="166" fontId="16" fillId="0" borderId="16" xfId="0" applyNumberFormat="1" applyFont="1" applyBorder="1" applyAlignment="1">
      <alignment horizontal="center" vertical="center"/>
    </xf>
    <xf numFmtId="167" fontId="0" fillId="0" borderId="27" xfId="0" applyNumberFormat="1" applyBorder="1" applyAlignment="1">
      <alignment horizontal="center" vertical="center"/>
    </xf>
    <xf numFmtId="168" fontId="16" fillId="0" borderId="27" xfId="0" applyNumberFormat="1" applyFont="1" applyBorder="1" applyAlignment="1">
      <alignment horizontal="center" vertical="center"/>
    </xf>
    <xf numFmtId="2" fontId="18" fillId="0" borderId="27" xfId="0" applyNumberFormat="1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1" fontId="16" fillId="0" borderId="15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169" fontId="2" fillId="0" borderId="31" xfId="0" applyNumberFormat="1" applyFont="1" applyBorder="1" applyAlignment="1">
      <alignment horizontal="center" vertical="center"/>
    </xf>
    <xf numFmtId="166" fontId="2" fillId="0" borderId="32" xfId="0" applyNumberFormat="1" applyFont="1" applyBorder="1"/>
    <xf numFmtId="1" fontId="2" fillId="0" borderId="33" xfId="0" applyNumberFormat="1" applyFont="1" applyBorder="1"/>
    <xf numFmtId="168" fontId="16" fillId="0" borderId="31" xfId="0" applyNumberFormat="1" applyFont="1" applyBorder="1" applyAlignment="1">
      <alignment horizontal="center" vertical="center"/>
    </xf>
    <xf numFmtId="2" fontId="16" fillId="0" borderId="31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21" fillId="0" borderId="3" xfId="2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70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3" borderId="23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49" fontId="2" fillId="0" borderId="27" xfId="0" applyNumberFormat="1" applyFont="1" applyBorder="1" applyAlignment="1">
      <alignment horizontal="left" vertical="center"/>
    </xf>
    <xf numFmtId="14" fontId="2" fillId="0" borderId="27" xfId="0" applyNumberFormat="1" applyFont="1" applyBorder="1" applyAlignment="1">
      <alignment vertical="center"/>
    </xf>
    <xf numFmtId="0" fontId="2" fillId="0" borderId="27" xfId="3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49" fontId="2" fillId="0" borderId="27" xfId="3" applyNumberFormat="1" applyFont="1" applyBorder="1" applyAlignment="1">
      <alignment vertical="center"/>
    </xf>
    <xf numFmtId="0" fontId="0" fillId="0" borderId="27" xfId="0" applyBorder="1"/>
    <xf numFmtId="0" fontId="2" fillId="0" borderId="27" xfId="0" applyFont="1" applyBorder="1" applyAlignment="1">
      <alignment horizontal="right" vertical="center"/>
    </xf>
    <xf numFmtId="2" fontId="2" fillId="0" borderId="27" xfId="0" applyNumberFormat="1" applyFont="1" applyBorder="1" applyAlignment="1">
      <alignment vertical="center"/>
    </xf>
    <xf numFmtId="49" fontId="2" fillId="0" borderId="27" xfId="0" applyNumberFormat="1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49" fontId="2" fillId="0" borderId="27" xfId="3" applyNumberFormat="1" applyFont="1" applyBorder="1" applyAlignment="1">
      <alignment horizontal="left" vertical="center"/>
    </xf>
    <xf numFmtId="2" fontId="2" fillId="0" borderId="27" xfId="3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2" fontId="12" fillId="3" borderId="21" xfId="1" applyNumberFormat="1" applyFont="1" applyFill="1" applyBorder="1" applyAlignment="1">
      <alignment horizontal="center" vertical="center" wrapText="1"/>
    </xf>
    <xf numFmtId="2" fontId="12" fillId="3" borderId="28" xfId="1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14" fontId="9" fillId="3" borderId="21" xfId="1" applyNumberFormat="1" applyFont="1" applyFill="1" applyBorder="1" applyAlignment="1">
      <alignment horizontal="center" vertical="center" wrapText="1"/>
    </xf>
    <xf numFmtId="14" fontId="9" fillId="3" borderId="27" xfId="1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164" fontId="9" fillId="3" borderId="21" xfId="1" applyNumberFormat="1" applyFont="1" applyFill="1" applyBorder="1" applyAlignment="1">
      <alignment horizontal="center" vertical="center" wrapText="1"/>
    </xf>
    <xf numFmtId="164" fontId="9" fillId="3" borderId="27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0" fillId="0" borderId="27" xfId="0" applyFont="1" applyFill="1" applyBorder="1" applyAlignment="1">
      <alignment horizontal="center" vertical="center"/>
    </xf>
  </cellXfs>
  <cellStyles count="4">
    <cellStyle name="Обычный" xfId="0" builtinId="0"/>
    <cellStyle name="Обычный 5" xfId="3"/>
    <cellStyle name="Обычный_ID4938_RS_1" xfId="2"/>
    <cellStyle name="Обычный_Стартовый протокол Смирнов_20101106_Result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85725</xdr:rowOff>
    </xdr:from>
    <xdr:to>
      <xdr:col>2</xdr:col>
      <xdr:colOff>152400</xdr:colOff>
      <xdr:row>5</xdr:row>
      <xdr:rowOff>133350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5725"/>
          <a:ext cx="704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657225</xdr:colOff>
      <xdr:row>0</xdr:row>
      <xdr:rowOff>85725</xdr:rowOff>
    </xdr:from>
    <xdr:to>
      <xdr:col>3</xdr:col>
      <xdr:colOff>1057275</xdr:colOff>
      <xdr:row>5</xdr:row>
      <xdr:rowOff>142875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85725"/>
          <a:ext cx="12287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361950</xdr:colOff>
      <xdr:row>61</xdr:row>
      <xdr:rowOff>152400</xdr:rowOff>
    </xdr:from>
    <xdr:to>
      <xdr:col>6</xdr:col>
      <xdr:colOff>561975</xdr:colOff>
      <xdr:row>67</xdr:row>
      <xdr:rowOff>114300</xdr:rowOff>
    </xdr:to>
    <xdr:pic>
      <xdr:nvPicPr>
        <xdr:cNvPr id="4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2744450"/>
          <a:ext cx="13335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228600</xdr:colOff>
      <xdr:row>61</xdr:row>
      <xdr:rowOff>28575</xdr:rowOff>
    </xdr:from>
    <xdr:to>
      <xdr:col>18</xdr:col>
      <xdr:colOff>371475</xdr:colOff>
      <xdr:row>66</xdr:row>
      <xdr:rowOff>123825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2620625"/>
          <a:ext cx="1133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352425</xdr:colOff>
      <xdr:row>62</xdr:row>
      <xdr:rowOff>114300</xdr:rowOff>
    </xdr:from>
    <xdr:to>
      <xdr:col>11</xdr:col>
      <xdr:colOff>466725</xdr:colOff>
      <xdr:row>66</xdr:row>
      <xdr:rowOff>95250</xdr:rowOff>
    </xdr:to>
    <xdr:pic>
      <xdr:nvPicPr>
        <xdr:cNvPr id="6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2896850"/>
          <a:ext cx="895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533400</xdr:colOff>
      <xdr:row>0</xdr:row>
      <xdr:rowOff>76200</xdr:rowOff>
    </xdr:from>
    <xdr:to>
      <xdr:col>18</xdr:col>
      <xdr:colOff>123825</xdr:colOff>
      <xdr:row>4</xdr:row>
      <xdr:rowOff>104775</xdr:rowOff>
    </xdr:to>
    <xdr:pic>
      <xdr:nvPicPr>
        <xdr:cNvPr id="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76200"/>
          <a:ext cx="6667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V69"/>
  <sheetViews>
    <sheetView tabSelected="1" zoomScaleNormal="100" workbookViewId="0">
      <selection activeCell="R23" sqref="R23"/>
    </sheetView>
  </sheetViews>
  <sheetFormatPr defaultRowHeight="12.75" x14ac:dyDescent="0.2"/>
  <cols>
    <col min="1" max="1" width="6.42578125" customWidth="1"/>
    <col min="2" max="2" width="5.28515625" customWidth="1"/>
    <col min="3" max="3" width="12.42578125" customWidth="1"/>
    <col min="4" max="4" width="18.42578125" customWidth="1"/>
    <col min="5" max="5" width="10.42578125" customWidth="1"/>
    <col min="6" max="6" width="6.5703125" customWidth="1"/>
    <col min="7" max="7" width="18.28515625" customWidth="1"/>
    <col min="8" max="8" width="7" customWidth="1"/>
    <col min="9" max="9" width="5.28515625" customWidth="1"/>
    <col min="10" max="10" width="7.28515625" customWidth="1"/>
    <col min="11" max="11" width="4.42578125" customWidth="1"/>
    <col min="12" max="12" width="7.28515625" customWidth="1"/>
    <col min="13" max="13" width="4.5703125" customWidth="1"/>
    <col min="14" max="14" width="7" customWidth="1"/>
    <col min="15" max="15" width="5.140625" customWidth="1"/>
    <col min="17" max="17" width="6.7109375" customWidth="1"/>
    <col min="18" max="18" width="8.140625" customWidth="1"/>
    <col min="19" max="19" width="10.5703125" customWidth="1"/>
  </cols>
  <sheetData>
    <row r="1" spans="1:19" ht="2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4.9000000000000004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21" x14ac:dyDescent="0.2">
      <c r="A3" s="158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19" ht="9" customHeight="1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</row>
    <row r="5" spans="1:19" ht="9" customHeight="1" x14ac:dyDescent="0.2">
      <c r="A5" s="98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1:19" ht="28.5" x14ac:dyDescent="0.2">
      <c r="A6" s="159" t="s">
        <v>65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</row>
    <row r="7" spans="1:19" ht="21" x14ac:dyDescent="0.2">
      <c r="A7" s="144" t="s">
        <v>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</row>
    <row r="8" spans="1:19" ht="8.4499999999999993" customHeight="1" thickBot="1" x14ac:dyDescent="0.25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</row>
    <row r="9" spans="1:19" ht="19.5" thickTop="1" x14ac:dyDescent="0.2">
      <c r="A9" s="146" t="s">
        <v>4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8"/>
    </row>
    <row r="10" spans="1:19" ht="18.75" x14ac:dyDescent="0.2">
      <c r="A10" s="149" t="s">
        <v>5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1"/>
    </row>
    <row r="11" spans="1:19" ht="18.75" x14ac:dyDescent="0.2">
      <c r="A11" s="152" t="s">
        <v>64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4"/>
    </row>
    <row r="12" spans="1:19" ht="21" x14ac:dyDescent="0.2">
      <c r="A12" s="155" t="s">
        <v>2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7"/>
    </row>
    <row r="13" spans="1:19" ht="15.75" x14ac:dyDescent="0.2">
      <c r="A13" s="136" t="s">
        <v>6</v>
      </c>
      <c r="B13" s="137"/>
      <c r="C13" s="137"/>
      <c r="D13" s="137"/>
      <c r="E13" s="1"/>
      <c r="F13" s="2"/>
      <c r="G13" s="3" t="s">
        <v>7</v>
      </c>
      <c r="H13" s="4"/>
      <c r="I13" s="4"/>
      <c r="J13" s="4"/>
      <c r="K13" s="4"/>
      <c r="L13" s="4"/>
      <c r="M13" s="4"/>
      <c r="N13" s="4"/>
      <c r="O13" s="4"/>
      <c r="P13" s="4"/>
      <c r="Q13" s="5"/>
      <c r="R13" s="6"/>
      <c r="S13" s="162" t="s">
        <v>8</v>
      </c>
    </row>
    <row r="14" spans="1:19" ht="15.75" x14ac:dyDescent="0.2">
      <c r="A14" s="138" t="s">
        <v>66</v>
      </c>
      <c r="B14" s="139"/>
      <c r="C14" s="139"/>
      <c r="D14" s="139"/>
      <c r="E14" s="7"/>
      <c r="F14" s="8"/>
      <c r="G14" s="9" t="s">
        <v>9</v>
      </c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2"/>
      <c r="S14" s="162" t="s">
        <v>67</v>
      </c>
    </row>
    <row r="15" spans="1:19" ht="15" x14ac:dyDescent="0.2">
      <c r="A15" s="108" t="s">
        <v>10</v>
      </c>
      <c r="B15" s="109"/>
      <c r="C15" s="109"/>
      <c r="D15" s="109"/>
      <c r="E15" s="109"/>
      <c r="F15" s="109"/>
      <c r="G15" s="140"/>
      <c r="H15" s="141" t="s">
        <v>11</v>
      </c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3"/>
    </row>
    <row r="16" spans="1:19" ht="15" x14ac:dyDescent="0.2">
      <c r="A16" s="13"/>
      <c r="B16" s="14"/>
      <c r="C16" s="14"/>
      <c r="D16" s="15"/>
      <c r="E16" s="16" t="s">
        <v>2</v>
      </c>
      <c r="F16" s="15"/>
      <c r="G16" s="16"/>
      <c r="H16" s="120" t="s">
        <v>12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2"/>
    </row>
    <row r="17" spans="1:22" ht="15" x14ac:dyDescent="0.2">
      <c r="A17" s="13" t="s">
        <v>13</v>
      </c>
      <c r="B17" s="14"/>
      <c r="C17" s="14"/>
      <c r="D17" s="16"/>
      <c r="E17" s="17"/>
      <c r="F17" s="15"/>
      <c r="G17" s="160" t="s">
        <v>20</v>
      </c>
      <c r="H17" s="120" t="s">
        <v>15</v>
      </c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22" ht="15" x14ac:dyDescent="0.2">
      <c r="A18" s="13" t="s">
        <v>16</v>
      </c>
      <c r="B18" s="14"/>
      <c r="C18" s="14"/>
      <c r="D18" s="16"/>
      <c r="E18" s="17"/>
      <c r="F18" s="15"/>
      <c r="G18" s="160" t="s">
        <v>17</v>
      </c>
      <c r="H18" s="120" t="s">
        <v>18</v>
      </c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2"/>
    </row>
    <row r="19" spans="1:22" ht="16.5" thickBot="1" x14ac:dyDescent="0.25">
      <c r="A19" s="13" t="s">
        <v>19</v>
      </c>
      <c r="B19" s="18"/>
      <c r="C19" s="18"/>
      <c r="D19" s="19"/>
      <c r="E19" s="20"/>
      <c r="F19" s="19"/>
      <c r="G19" s="161" t="s">
        <v>14</v>
      </c>
      <c r="H19" s="21" t="s">
        <v>21</v>
      </c>
      <c r="I19" s="22"/>
      <c r="J19" s="22"/>
      <c r="K19" s="22"/>
      <c r="L19" s="22"/>
      <c r="M19" s="22"/>
      <c r="N19" s="22"/>
      <c r="O19" s="22"/>
      <c r="P19" s="22"/>
      <c r="Q19" s="23">
        <v>4</v>
      </c>
      <c r="S19" s="24" t="s">
        <v>22</v>
      </c>
    </row>
    <row r="20" spans="1:22" ht="14.25" thickTop="1" thickBot="1" x14ac:dyDescent="0.25">
      <c r="A20" s="25"/>
      <c r="B20" s="26"/>
      <c r="C20" s="26"/>
      <c r="D20" s="25"/>
      <c r="E20" s="27"/>
      <c r="F20" s="25"/>
      <c r="G20" s="25"/>
      <c r="H20" s="28"/>
      <c r="I20" s="28"/>
      <c r="J20" s="28"/>
      <c r="K20" s="28"/>
      <c r="L20" s="28"/>
      <c r="M20" s="28"/>
      <c r="N20" s="28"/>
      <c r="O20" s="28"/>
      <c r="P20" s="28"/>
      <c r="Q20" s="29"/>
      <c r="R20" s="25"/>
      <c r="S20" s="25"/>
    </row>
    <row r="21" spans="1:22" ht="13.5" thickTop="1" x14ac:dyDescent="0.2">
      <c r="A21" s="123" t="s">
        <v>23</v>
      </c>
      <c r="B21" s="125" t="s">
        <v>24</v>
      </c>
      <c r="C21" s="127" t="s">
        <v>25</v>
      </c>
      <c r="D21" s="127" t="s">
        <v>26</v>
      </c>
      <c r="E21" s="129" t="s">
        <v>27</v>
      </c>
      <c r="F21" s="125" t="s">
        <v>28</v>
      </c>
      <c r="G21" s="127" t="s">
        <v>29</v>
      </c>
      <c r="H21" s="131" t="s">
        <v>30</v>
      </c>
      <c r="I21" s="132"/>
      <c r="J21" s="132"/>
      <c r="K21" s="132"/>
      <c r="L21" s="132"/>
      <c r="M21" s="132"/>
      <c r="N21" s="132"/>
      <c r="O21" s="133"/>
      <c r="P21" s="134" t="s">
        <v>31</v>
      </c>
      <c r="Q21" s="111" t="s">
        <v>32</v>
      </c>
      <c r="R21" s="113" t="s">
        <v>33</v>
      </c>
      <c r="S21" s="115" t="s">
        <v>34</v>
      </c>
      <c r="U21" s="117" t="s">
        <v>35</v>
      </c>
      <c r="V21" s="117" t="s">
        <v>36</v>
      </c>
    </row>
    <row r="22" spans="1:22" x14ac:dyDescent="0.2">
      <c r="A22" s="124"/>
      <c r="B22" s="126"/>
      <c r="C22" s="128"/>
      <c r="D22" s="128"/>
      <c r="E22" s="130"/>
      <c r="F22" s="126"/>
      <c r="G22" s="128"/>
      <c r="H22" s="118" t="s">
        <v>37</v>
      </c>
      <c r="I22" s="119"/>
      <c r="J22" s="118" t="s">
        <v>38</v>
      </c>
      <c r="K22" s="119"/>
      <c r="L22" s="118" t="s">
        <v>39</v>
      </c>
      <c r="M22" s="119"/>
      <c r="N22" s="118" t="s">
        <v>40</v>
      </c>
      <c r="O22" s="119"/>
      <c r="P22" s="135"/>
      <c r="Q22" s="112"/>
      <c r="R22" s="114"/>
      <c r="S22" s="116"/>
      <c r="U22" s="117"/>
      <c r="V22" s="117"/>
    </row>
    <row r="23" spans="1:22" ht="33" customHeight="1" x14ac:dyDescent="0.2">
      <c r="A23" s="30">
        <v>1</v>
      </c>
      <c r="B23" s="31">
        <v>2</v>
      </c>
      <c r="C23" s="32">
        <v>10023524100</v>
      </c>
      <c r="D23" s="32" t="s">
        <v>85</v>
      </c>
      <c r="E23" s="33">
        <v>36531</v>
      </c>
      <c r="F23" s="33" t="s">
        <v>48</v>
      </c>
      <c r="G23" s="34" t="s">
        <v>69</v>
      </c>
      <c r="H23" s="35">
        <v>7.6979166666666678E-4</v>
      </c>
      <c r="I23" s="36">
        <v>1</v>
      </c>
      <c r="J23" s="35">
        <v>6.8436342592592605E-4</v>
      </c>
      <c r="K23" s="36">
        <v>1</v>
      </c>
      <c r="L23" s="35">
        <v>6.8818287037037025E-4</v>
      </c>
      <c r="M23" s="36">
        <v>1</v>
      </c>
      <c r="N23" s="35">
        <v>6.9123842592592587E-4</v>
      </c>
      <c r="O23" s="36">
        <v>1</v>
      </c>
      <c r="P23" s="37">
        <v>2.833576388888889E-3</v>
      </c>
      <c r="Q23" s="49">
        <v>58.775510204081641</v>
      </c>
      <c r="R23" s="50" t="s">
        <v>48</v>
      </c>
      <c r="S23" s="38" t="s">
        <v>62</v>
      </c>
      <c r="U23" s="39"/>
      <c r="V23" s="39"/>
    </row>
    <row r="24" spans="1:22" ht="33" customHeight="1" x14ac:dyDescent="0.2">
      <c r="A24" s="30">
        <v>2</v>
      </c>
      <c r="B24" s="31">
        <v>18</v>
      </c>
      <c r="C24" s="32">
        <v>10120261186</v>
      </c>
      <c r="D24" s="32" t="s">
        <v>86</v>
      </c>
      <c r="E24" s="33">
        <v>39274</v>
      </c>
      <c r="F24" s="33" t="s">
        <v>50</v>
      </c>
      <c r="G24" s="40" t="s">
        <v>69</v>
      </c>
      <c r="H24" s="35">
        <v>7.7287037037037038E-4</v>
      </c>
      <c r="I24" s="36">
        <v>2</v>
      </c>
      <c r="J24" s="35">
        <v>7.1150462962962986E-4</v>
      </c>
      <c r="K24" s="36">
        <v>4</v>
      </c>
      <c r="L24" s="35">
        <v>7.1394675925925901E-4</v>
      </c>
      <c r="M24" s="36">
        <v>3</v>
      </c>
      <c r="N24" s="35">
        <v>7.2812499999999961E-4</v>
      </c>
      <c r="O24" s="36">
        <v>3</v>
      </c>
      <c r="P24" s="37">
        <v>2.9264467592592588E-3</v>
      </c>
      <c r="Q24" s="49">
        <v>56.916996047430835</v>
      </c>
      <c r="R24" s="50" t="s">
        <v>48</v>
      </c>
      <c r="S24" s="38" t="s">
        <v>62</v>
      </c>
      <c r="U24" s="39"/>
      <c r="V24" s="39"/>
    </row>
    <row r="25" spans="1:22" ht="33" customHeight="1" x14ac:dyDescent="0.2">
      <c r="A25" s="30">
        <v>3</v>
      </c>
      <c r="B25" s="31">
        <v>14</v>
      </c>
      <c r="C25" s="32">
        <v>10090936672</v>
      </c>
      <c r="D25" s="32" t="s">
        <v>87</v>
      </c>
      <c r="E25" s="33">
        <v>38489</v>
      </c>
      <c r="F25" s="33" t="s">
        <v>50</v>
      </c>
      <c r="G25" s="34" t="s">
        <v>69</v>
      </c>
      <c r="H25" s="35">
        <v>7.8366898148148143E-4</v>
      </c>
      <c r="I25" s="36">
        <v>3</v>
      </c>
      <c r="J25" s="35">
        <v>7.0914351851851856E-4</v>
      </c>
      <c r="K25" s="36">
        <v>3</v>
      </c>
      <c r="L25" s="35">
        <v>7.1388888888888869E-4</v>
      </c>
      <c r="M25" s="36">
        <v>2</v>
      </c>
      <c r="N25" s="35">
        <v>7.1504629629629652E-4</v>
      </c>
      <c r="O25" s="36">
        <v>2</v>
      </c>
      <c r="P25" s="37">
        <v>2.9217476851851852E-3</v>
      </c>
      <c r="Q25" s="49">
        <v>57.142857142857146</v>
      </c>
      <c r="R25" s="50" t="s">
        <v>48</v>
      </c>
      <c r="S25" s="38" t="s">
        <v>62</v>
      </c>
      <c r="U25" s="39"/>
      <c r="V25" s="39"/>
    </row>
    <row r="26" spans="1:22" ht="33" customHeight="1" x14ac:dyDescent="0.2">
      <c r="A26" s="30">
        <v>4</v>
      </c>
      <c r="B26" s="31">
        <v>9</v>
      </c>
      <c r="C26" s="32">
        <v>10065490643</v>
      </c>
      <c r="D26" s="32" t="s">
        <v>88</v>
      </c>
      <c r="E26" s="33">
        <v>38183</v>
      </c>
      <c r="F26" s="33" t="s">
        <v>48</v>
      </c>
      <c r="G26" s="34" t="s">
        <v>69</v>
      </c>
      <c r="H26" s="35">
        <v>7.8487268518518522E-4</v>
      </c>
      <c r="I26" s="36">
        <v>4</v>
      </c>
      <c r="J26" s="35">
        <v>7.0876157407407422E-4</v>
      </c>
      <c r="K26" s="36">
        <v>2</v>
      </c>
      <c r="L26" s="35">
        <v>7.2480324074074049E-4</v>
      </c>
      <c r="M26" s="36">
        <v>4</v>
      </c>
      <c r="N26" s="35">
        <v>7.5407407407407411E-4</v>
      </c>
      <c r="O26" s="36">
        <v>4</v>
      </c>
      <c r="P26" s="37">
        <v>2.972511574074074E-3</v>
      </c>
      <c r="Q26" s="49">
        <v>56.031128404669261</v>
      </c>
      <c r="R26" s="50" t="s">
        <v>50</v>
      </c>
      <c r="S26" s="38" t="s">
        <v>62</v>
      </c>
      <c r="U26" s="39"/>
      <c r="V26" s="39"/>
    </row>
    <row r="27" spans="1:22" ht="33" customHeight="1" x14ac:dyDescent="0.2">
      <c r="A27" s="30">
        <v>5</v>
      </c>
      <c r="B27" s="42">
        <v>6</v>
      </c>
      <c r="C27" s="32">
        <v>10036018912</v>
      </c>
      <c r="D27" s="32" t="s">
        <v>68</v>
      </c>
      <c r="E27" s="33">
        <v>37281</v>
      </c>
      <c r="F27" s="33" t="s">
        <v>48</v>
      </c>
      <c r="G27" s="34" t="s">
        <v>69</v>
      </c>
      <c r="H27" s="35">
        <v>7.8561342592592604E-4</v>
      </c>
      <c r="I27" s="36">
        <v>7</v>
      </c>
      <c r="J27" s="35">
        <v>7.223611111111108E-4</v>
      </c>
      <c r="K27" s="36">
        <v>8</v>
      </c>
      <c r="L27" s="35">
        <v>7.1971064814814857E-4</v>
      </c>
      <c r="M27" s="36">
        <v>6</v>
      </c>
      <c r="N27" s="35">
        <v>7.3402777777777746E-4</v>
      </c>
      <c r="O27" s="36">
        <v>6</v>
      </c>
      <c r="P27" s="37">
        <v>2.9617129629629629E-3</v>
      </c>
      <c r="Q27" s="49">
        <v>56.25</v>
      </c>
      <c r="R27" s="50" t="s">
        <v>50</v>
      </c>
      <c r="S27" s="38" t="s">
        <v>63</v>
      </c>
      <c r="U27" s="39"/>
      <c r="V27" s="39"/>
    </row>
    <row r="28" spans="1:22" ht="33" customHeight="1" x14ac:dyDescent="0.2">
      <c r="A28" s="30">
        <v>6</v>
      </c>
      <c r="B28" s="42">
        <v>17</v>
      </c>
      <c r="C28" s="32">
        <v>10120261287</v>
      </c>
      <c r="D28" s="32" t="s">
        <v>70</v>
      </c>
      <c r="E28" s="33">
        <v>39151</v>
      </c>
      <c r="F28" s="33" t="s">
        <v>50</v>
      </c>
      <c r="G28" s="34" t="s">
        <v>69</v>
      </c>
      <c r="H28" s="35">
        <v>7.9854166666666658E-4</v>
      </c>
      <c r="I28" s="36">
        <v>14</v>
      </c>
      <c r="J28" s="35">
        <v>7.2636574074074075E-4</v>
      </c>
      <c r="K28" s="36">
        <v>10</v>
      </c>
      <c r="L28" s="35">
        <v>7.2914351851851851E-4</v>
      </c>
      <c r="M28" s="36">
        <v>8</v>
      </c>
      <c r="N28" s="35">
        <v>7.2954861111111094E-4</v>
      </c>
      <c r="O28" s="36">
        <v>5</v>
      </c>
      <c r="P28" s="37">
        <v>2.9835995370370368E-3</v>
      </c>
      <c r="Q28" s="49">
        <v>55.813953488372093</v>
      </c>
      <c r="R28" s="50" t="s">
        <v>50</v>
      </c>
      <c r="S28" s="38" t="s">
        <v>63</v>
      </c>
      <c r="U28" s="39"/>
      <c r="V28" s="39"/>
    </row>
    <row r="29" spans="1:22" ht="33" customHeight="1" x14ac:dyDescent="0.2">
      <c r="A29" s="30">
        <v>7</v>
      </c>
      <c r="B29" s="163">
        <v>7</v>
      </c>
      <c r="C29" s="32">
        <v>10065490441</v>
      </c>
      <c r="D29" s="32" t="s">
        <v>71</v>
      </c>
      <c r="E29" s="33">
        <v>38304</v>
      </c>
      <c r="F29" s="33" t="s">
        <v>48</v>
      </c>
      <c r="G29" s="34" t="s">
        <v>69</v>
      </c>
      <c r="H29" s="35">
        <v>7.9890046296296295E-4</v>
      </c>
      <c r="I29" s="36">
        <v>15</v>
      </c>
      <c r="J29" s="35">
        <v>7.1291666666666671E-4</v>
      </c>
      <c r="K29" s="36">
        <v>7</v>
      </c>
      <c r="L29" s="35">
        <v>7.3320601851851867E-4</v>
      </c>
      <c r="M29" s="36">
        <v>9</v>
      </c>
      <c r="N29" s="35">
        <v>7.4041666666666613E-4</v>
      </c>
      <c r="O29" s="36">
        <v>8</v>
      </c>
      <c r="P29" s="37">
        <v>2.9854398148148145E-3</v>
      </c>
      <c r="Q29" s="49">
        <v>55.813953488372093</v>
      </c>
      <c r="R29" s="50" t="s">
        <v>50</v>
      </c>
      <c r="S29" s="38" t="s">
        <v>63</v>
      </c>
      <c r="U29" s="39"/>
      <c r="V29" s="39"/>
    </row>
    <row r="30" spans="1:22" ht="33" customHeight="1" x14ac:dyDescent="0.2">
      <c r="A30" s="30">
        <v>8</v>
      </c>
      <c r="B30" s="42">
        <v>8</v>
      </c>
      <c r="C30" s="32">
        <v>10075644826</v>
      </c>
      <c r="D30" s="32" t="s">
        <v>72</v>
      </c>
      <c r="E30" s="33">
        <v>38042</v>
      </c>
      <c r="F30" s="33" t="s">
        <v>48</v>
      </c>
      <c r="G30" s="40" t="s">
        <v>69</v>
      </c>
      <c r="H30" s="35">
        <v>8.1068287037037046E-4</v>
      </c>
      <c r="I30" s="36">
        <v>17</v>
      </c>
      <c r="J30" s="35">
        <v>7.1060185185185202E-4</v>
      </c>
      <c r="K30" s="36">
        <v>6</v>
      </c>
      <c r="L30" s="35">
        <v>7.1371527777777753E-4</v>
      </c>
      <c r="M30" s="36">
        <v>2</v>
      </c>
      <c r="N30" s="35">
        <v>7.5150462962962931E-4</v>
      </c>
      <c r="O30" s="36">
        <v>13</v>
      </c>
      <c r="P30" s="37">
        <v>2.9865046296296293E-3</v>
      </c>
      <c r="Q30" s="49">
        <v>55.813953488372093</v>
      </c>
      <c r="R30" s="50" t="s">
        <v>50</v>
      </c>
      <c r="S30" s="38" t="s">
        <v>63</v>
      </c>
      <c r="U30" s="39"/>
      <c r="V30" s="39"/>
    </row>
    <row r="31" spans="1:22" ht="33" customHeight="1" x14ac:dyDescent="0.2">
      <c r="A31" s="30">
        <v>9</v>
      </c>
      <c r="B31" s="163">
        <v>11</v>
      </c>
      <c r="C31" s="32">
        <v>10065490946</v>
      </c>
      <c r="D31" s="32" t="s">
        <v>73</v>
      </c>
      <c r="E31" s="33">
        <v>37676</v>
      </c>
      <c r="F31" s="33" t="s">
        <v>48</v>
      </c>
      <c r="G31" s="34" t="s">
        <v>69</v>
      </c>
      <c r="H31" s="35">
        <v>7.9384259259259262E-4</v>
      </c>
      <c r="I31" s="36">
        <v>8</v>
      </c>
      <c r="J31" s="35">
        <v>7.2854166666666651E-4</v>
      </c>
      <c r="K31" s="36">
        <v>12</v>
      </c>
      <c r="L31" s="35">
        <v>7.3585648148148165E-4</v>
      </c>
      <c r="M31" s="36">
        <v>11</v>
      </c>
      <c r="N31" s="35">
        <v>7.4365740740740729E-4</v>
      </c>
      <c r="O31" s="36">
        <v>9</v>
      </c>
      <c r="P31" s="37">
        <v>3.0018981481481481E-3</v>
      </c>
      <c r="Q31" s="49">
        <v>55.598455598455594</v>
      </c>
      <c r="R31" s="50" t="s">
        <v>50</v>
      </c>
      <c r="S31" s="38" t="s">
        <v>63</v>
      </c>
      <c r="U31" s="39"/>
      <c r="V31" s="39"/>
    </row>
    <row r="32" spans="1:22" ht="33" customHeight="1" x14ac:dyDescent="0.2">
      <c r="A32" s="30">
        <v>10</v>
      </c>
      <c r="B32" s="163">
        <v>20</v>
      </c>
      <c r="C32" s="32">
        <v>10114021561</v>
      </c>
      <c r="D32" s="32" t="s">
        <v>74</v>
      </c>
      <c r="E32" s="33">
        <v>39320</v>
      </c>
      <c r="F32" s="33" t="s">
        <v>52</v>
      </c>
      <c r="G32" s="34" t="s">
        <v>69</v>
      </c>
      <c r="H32" s="35">
        <v>7.7502314814814827E-4</v>
      </c>
      <c r="I32" s="36">
        <v>3</v>
      </c>
      <c r="J32" s="35">
        <v>7.3358796296296312E-4</v>
      </c>
      <c r="K32" s="36">
        <v>14</v>
      </c>
      <c r="L32" s="35">
        <v>7.4986111111111108E-4</v>
      </c>
      <c r="M32" s="36">
        <v>14</v>
      </c>
      <c r="N32" s="35">
        <v>7.4548611111111126E-4</v>
      </c>
      <c r="O32" s="36">
        <v>11</v>
      </c>
      <c r="P32" s="37">
        <v>3.0039583333333337E-3</v>
      </c>
      <c r="Q32" s="49">
        <v>55.384615384615387</v>
      </c>
      <c r="R32" s="50" t="s">
        <v>50</v>
      </c>
      <c r="S32" s="38" t="s">
        <v>63</v>
      </c>
      <c r="U32" s="39"/>
      <c r="V32" s="39"/>
    </row>
    <row r="33" spans="1:22" ht="33" customHeight="1" x14ac:dyDescent="0.2">
      <c r="A33" s="30">
        <v>11</v>
      </c>
      <c r="B33" s="163">
        <v>1</v>
      </c>
      <c r="C33" s="32">
        <v>10034952922</v>
      </c>
      <c r="D33" s="32" t="s">
        <v>75</v>
      </c>
      <c r="E33" s="33">
        <v>36610</v>
      </c>
      <c r="F33" s="33" t="s">
        <v>48</v>
      </c>
      <c r="G33" s="34" t="s">
        <v>69</v>
      </c>
      <c r="H33" s="35">
        <v>7.9429398148148144E-4</v>
      </c>
      <c r="I33" s="36">
        <v>9</v>
      </c>
      <c r="J33" s="35">
        <v>7.2677083333333328E-4</v>
      </c>
      <c r="K33" s="36">
        <v>11</v>
      </c>
      <c r="L33" s="35">
        <v>7.3798611111111135E-4</v>
      </c>
      <c r="M33" s="36">
        <v>12</v>
      </c>
      <c r="N33" s="35">
        <v>7.4709490740740726E-4</v>
      </c>
      <c r="O33" s="36">
        <v>12</v>
      </c>
      <c r="P33" s="37">
        <v>3.0061458333333333E-3</v>
      </c>
      <c r="Q33" s="49">
        <v>55.384615384615387</v>
      </c>
      <c r="R33" s="50" t="s">
        <v>50</v>
      </c>
      <c r="S33" s="38" t="s">
        <v>63</v>
      </c>
      <c r="U33" s="39"/>
      <c r="V33" s="39"/>
    </row>
    <row r="34" spans="1:22" ht="33" customHeight="1" x14ac:dyDescent="0.2">
      <c r="A34" s="30">
        <v>12</v>
      </c>
      <c r="B34" s="42">
        <v>12</v>
      </c>
      <c r="C34" s="32">
        <v>10090937177</v>
      </c>
      <c r="D34" s="32" t="s">
        <v>76</v>
      </c>
      <c r="E34" s="33">
        <v>38212</v>
      </c>
      <c r="F34" s="33" t="s">
        <v>48</v>
      </c>
      <c r="G34" s="34" t="s">
        <v>69</v>
      </c>
      <c r="H34" s="35">
        <v>7.96099537037037E-4</v>
      </c>
      <c r="I34" s="36">
        <v>10</v>
      </c>
      <c r="J34" s="35">
        <v>7.2273148148148153E-4</v>
      </c>
      <c r="K34" s="36">
        <v>9</v>
      </c>
      <c r="L34" s="35">
        <v>7.3420138888888862E-4</v>
      </c>
      <c r="M34" s="36">
        <v>10</v>
      </c>
      <c r="N34" s="35">
        <v>7.6013888888888919E-4</v>
      </c>
      <c r="O34" s="36">
        <v>15</v>
      </c>
      <c r="P34" s="37">
        <v>3.0131712962962963E-3</v>
      </c>
      <c r="Q34" s="49">
        <v>55.384615384615387</v>
      </c>
      <c r="R34" s="50" t="s">
        <v>50</v>
      </c>
      <c r="S34" s="38" t="s">
        <v>63</v>
      </c>
      <c r="U34" s="39"/>
      <c r="V34" s="39"/>
    </row>
    <row r="35" spans="1:22" ht="33" customHeight="1" x14ac:dyDescent="0.2">
      <c r="A35" s="30">
        <v>13</v>
      </c>
      <c r="B35" s="42">
        <v>19</v>
      </c>
      <c r="C35" s="32">
        <v>10111625257</v>
      </c>
      <c r="D35" s="32" t="s">
        <v>77</v>
      </c>
      <c r="E35" s="33">
        <v>39219</v>
      </c>
      <c r="F35" s="33" t="s">
        <v>52</v>
      </c>
      <c r="G35" s="34" t="s">
        <v>69</v>
      </c>
      <c r="H35" s="35">
        <v>7.9800925925925927E-4</v>
      </c>
      <c r="I35" s="36">
        <v>13</v>
      </c>
      <c r="J35" s="35">
        <v>7.3879629629629653E-4</v>
      </c>
      <c r="K35" s="36">
        <v>16</v>
      </c>
      <c r="L35" s="35">
        <v>7.3927083333333288E-4</v>
      </c>
      <c r="M35" s="36">
        <v>13</v>
      </c>
      <c r="N35" s="35">
        <v>7.4473379629629672E-4</v>
      </c>
      <c r="O35" s="36">
        <v>10</v>
      </c>
      <c r="P35" s="37">
        <v>3.0208101851851854E-3</v>
      </c>
      <c r="Q35" s="49">
        <v>55.172413793103452</v>
      </c>
      <c r="R35" s="50" t="s">
        <v>50</v>
      </c>
      <c r="S35" s="38" t="s">
        <v>63</v>
      </c>
      <c r="U35" s="39"/>
      <c r="V35" s="39"/>
    </row>
    <row r="36" spans="1:22" ht="33" customHeight="1" x14ac:dyDescent="0.2">
      <c r="A36" s="30">
        <v>14</v>
      </c>
      <c r="B36" s="163">
        <v>4</v>
      </c>
      <c r="C36" s="32">
        <v>10036092771</v>
      </c>
      <c r="D36" s="32" t="s">
        <v>78</v>
      </c>
      <c r="E36" s="33">
        <v>37439</v>
      </c>
      <c r="F36" s="33" t="s">
        <v>48</v>
      </c>
      <c r="G36" s="34" t="s">
        <v>69</v>
      </c>
      <c r="H36" s="35">
        <v>7.9674768518518517E-4</v>
      </c>
      <c r="I36" s="36">
        <v>12</v>
      </c>
      <c r="J36" s="35">
        <v>7.3201388888888893E-4</v>
      </c>
      <c r="K36" s="36">
        <v>13</v>
      </c>
      <c r="L36" s="35">
        <v>7.5261574074074055E-4</v>
      </c>
      <c r="M36" s="36">
        <v>15</v>
      </c>
      <c r="N36" s="35">
        <v>7.5833333333333308E-4</v>
      </c>
      <c r="O36" s="36">
        <v>14</v>
      </c>
      <c r="P36" s="37">
        <v>3.0397106481481477E-3</v>
      </c>
      <c r="Q36" s="49">
        <v>54.752851711026615</v>
      </c>
      <c r="R36" s="50" t="s">
        <v>52</v>
      </c>
      <c r="S36" s="38" t="s">
        <v>63</v>
      </c>
      <c r="U36" s="39"/>
      <c r="V36" s="39"/>
    </row>
    <row r="37" spans="1:22" ht="33" customHeight="1" x14ac:dyDescent="0.2">
      <c r="A37" s="30">
        <v>15</v>
      </c>
      <c r="B37" s="163">
        <v>16</v>
      </c>
      <c r="C37" s="43">
        <v>10097338672</v>
      </c>
      <c r="D37" s="44" t="s">
        <v>79</v>
      </c>
      <c r="E37" s="45">
        <v>38360</v>
      </c>
      <c r="F37" s="43" t="s">
        <v>50</v>
      </c>
      <c r="G37" s="43" t="s">
        <v>69</v>
      </c>
      <c r="H37" s="46">
        <v>7.996759259259259E-4</v>
      </c>
      <c r="I37" s="47">
        <v>16</v>
      </c>
      <c r="J37" s="46">
        <v>7.336574074074077E-4</v>
      </c>
      <c r="K37" s="47">
        <v>15</v>
      </c>
      <c r="L37" s="46">
        <v>7.5295138888888851E-4</v>
      </c>
      <c r="M37" s="47">
        <v>16</v>
      </c>
      <c r="N37" s="46">
        <v>7.9354166666666679E-4</v>
      </c>
      <c r="O37" s="47">
        <v>16</v>
      </c>
      <c r="P37" s="48">
        <v>3.0798263888888889E-3</v>
      </c>
      <c r="Q37" s="49">
        <v>54.13533834586466</v>
      </c>
      <c r="R37" s="50" t="s">
        <v>52</v>
      </c>
      <c r="S37" s="38" t="s">
        <v>63</v>
      </c>
    </row>
    <row r="38" spans="1:22" ht="33" customHeight="1" x14ac:dyDescent="0.2">
      <c r="A38" s="30">
        <v>16</v>
      </c>
      <c r="B38" s="163">
        <v>15</v>
      </c>
      <c r="C38" s="43">
        <v>10079259993</v>
      </c>
      <c r="D38" s="44" t="s">
        <v>80</v>
      </c>
      <c r="E38" s="45">
        <v>38576</v>
      </c>
      <c r="F38" s="43" t="s">
        <v>50</v>
      </c>
      <c r="G38" s="43" t="s">
        <v>69</v>
      </c>
      <c r="H38" s="46">
        <v>7.9634259259259252E-4</v>
      </c>
      <c r="I38" s="47">
        <v>11</v>
      </c>
      <c r="J38" s="46">
        <v>7.45601851851852E-4</v>
      </c>
      <c r="K38" s="47">
        <v>17</v>
      </c>
      <c r="L38" s="46">
        <v>7.7997685185185179E-4</v>
      </c>
      <c r="M38" s="47">
        <v>17</v>
      </c>
      <c r="N38" s="46">
        <v>7.9636574074074071E-4</v>
      </c>
      <c r="O38" s="47">
        <v>17</v>
      </c>
      <c r="P38" s="48">
        <v>3.118287037037037E-3</v>
      </c>
      <c r="Q38" s="49">
        <v>53.531598513011154</v>
      </c>
      <c r="R38" s="50" t="s">
        <v>52</v>
      </c>
      <c r="S38" s="38" t="s">
        <v>63</v>
      </c>
    </row>
    <row r="39" spans="1:22" ht="33" customHeight="1" x14ac:dyDescent="0.2">
      <c r="A39" s="30">
        <v>17</v>
      </c>
      <c r="B39" s="163">
        <v>92</v>
      </c>
      <c r="C39" s="43">
        <v>10112339623</v>
      </c>
      <c r="D39" s="44" t="s">
        <v>81</v>
      </c>
      <c r="E39" s="45">
        <v>38707</v>
      </c>
      <c r="F39" s="43" t="s">
        <v>52</v>
      </c>
      <c r="G39" s="43" t="s">
        <v>82</v>
      </c>
      <c r="H39" s="46">
        <v>8.3037037037037031E-4</v>
      </c>
      <c r="I39" s="47">
        <v>18</v>
      </c>
      <c r="J39" s="46">
        <v>7.7456018518518531E-4</v>
      </c>
      <c r="K39" s="47">
        <v>18</v>
      </c>
      <c r="L39" s="46">
        <v>7.9219907407407407E-4</v>
      </c>
      <c r="M39" s="47">
        <v>18</v>
      </c>
      <c r="N39" s="46">
        <v>8.0344907407407405E-4</v>
      </c>
      <c r="O39" s="47">
        <v>18</v>
      </c>
      <c r="P39" s="48">
        <v>3.2005787037037037E-3</v>
      </c>
      <c r="Q39" s="49">
        <v>51.985559566787003</v>
      </c>
      <c r="R39" s="50" t="s">
        <v>52</v>
      </c>
      <c r="S39" s="38" t="s">
        <v>63</v>
      </c>
    </row>
    <row r="40" spans="1:22" ht="33" customHeight="1" thickBot="1" x14ac:dyDescent="0.25">
      <c r="A40" s="41" t="s">
        <v>84</v>
      </c>
      <c r="B40" s="42">
        <v>3</v>
      </c>
      <c r="C40" s="43">
        <v>10036018811</v>
      </c>
      <c r="D40" s="44" t="s">
        <v>83</v>
      </c>
      <c r="E40" s="45">
        <v>37411</v>
      </c>
      <c r="F40" s="43" t="s">
        <v>48</v>
      </c>
      <c r="G40" s="43" t="s">
        <v>69</v>
      </c>
      <c r="H40" s="46">
        <v>7.6642361111111106E-4</v>
      </c>
      <c r="I40" s="47">
        <v>2</v>
      </c>
      <c r="J40" s="46">
        <v>7.0219907407407395E-4</v>
      </c>
      <c r="K40" s="47">
        <v>2</v>
      </c>
      <c r="L40" s="46">
        <v>7.1616898148148191E-4</v>
      </c>
      <c r="M40" s="47">
        <v>3</v>
      </c>
      <c r="N40" s="46">
        <v>7.1157407407407367E-4</v>
      </c>
      <c r="O40" s="47">
        <v>2</v>
      </c>
      <c r="P40" s="48">
        <v>2.8963657407407406E-3</v>
      </c>
      <c r="Q40" s="49">
        <v>57.599999999999994</v>
      </c>
      <c r="R40" s="50" t="s">
        <v>48</v>
      </c>
      <c r="S40" s="38" t="s">
        <v>63</v>
      </c>
    </row>
    <row r="41" spans="1:22" ht="19.149999999999999" hidden="1" customHeight="1" x14ac:dyDescent="0.25">
      <c r="A41" s="41"/>
      <c r="B41" s="51"/>
      <c r="C41" s="43"/>
      <c r="D41" s="44"/>
      <c r="E41" s="45"/>
      <c r="F41" s="43"/>
      <c r="G41" s="43"/>
      <c r="H41" s="46"/>
      <c r="I41" s="47"/>
      <c r="J41" s="46"/>
      <c r="K41" s="47"/>
      <c r="L41" s="46"/>
      <c r="M41" s="47"/>
      <c r="N41" s="46"/>
      <c r="O41" s="47"/>
      <c r="P41" s="48"/>
      <c r="Q41" s="49"/>
      <c r="R41" s="50"/>
      <c r="S41" s="38" t="s">
        <v>63</v>
      </c>
    </row>
    <row r="42" spans="1:22" ht="19.149999999999999" hidden="1" customHeight="1" x14ac:dyDescent="0.25">
      <c r="A42" s="41"/>
      <c r="B42" s="51"/>
      <c r="C42" s="43"/>
      <c r="D42" s="44"/>
      <c r="E42" s="45"/>
      <c r="F42" s="43"/>
      <c r="G42" s="43"/>
      <c r="H42" s="46"/>
      <c r="I42" s="47"/>
      <c r="J42" s="46"/>
      <c r="K42" s="47"/>
      <c r="L42" s="46"/>
      <c r="M42" s="47"/>
      <c r="N42" s="46"/>
      <c r="O42" s="47"/>
      <c r="P42" s="48"/>
      <c r="Q42" s="49"/>
      <c r="R42" s="50"/>
      <c r="S42" s="38" t="s">
        <v>63</v>
      </c>
    </row>
    <row r="43" spans="1:22" ht="19.149999999999999" hidden="1" customHeight="1" x14ac:dyDescent="0.25">
      <c r="A43" s="41"/>
      <c r="B43" s="51"/>
      <c r="C43" s="43"/>
      <c r="D43" s="44"/>
      <c r="E43" s="45"/>
      <c r="F43" s="43"/>
      <c r="G43" s="43"/>
      <c r="H43" s="46"/>
      <c r="I43" s="47"/>
      <c r="J43" s="46"/>
      <c r="K43" s="47"/>
      <c r="L43" s="46"/>
      <c r="M43" s="47"/>
      <c r="N43" s="46"/>
      <c r="O43" s="47"/>
      <c r="P43" s="48"/>
      <c r="Q43" s="49"/>
      <c r="R43" s="50"/>
      <c r="S43" s="38" t="s">
        <v>63</v>
      </c>
    </row>
    <row r="44" spans="1:22" ht="19.149999999999999" hidden="1" customHeight="1" x14ac:dyDescent="0.25">
      <c r="A44" s="41"/>
      <c r="B44" s="51"/>
      <c r="C44" s="43"/>
      <c r="D44" s="44"/>
      <c r="E44" s="45"/>
      <c r="F44" s="43"/>
      <c r="G44" s="43"/>
      <c r="H44" s="46"/>
      <c r="I44" s="47"/>
      <c r="J44" s="46"/>
      <c r="K44" s="47"/>
      <c r="L44" s="46"/>
      <c r="M44" s="47"/>
      <c r="N44" s="46"/>
      <c r="O44" s="47"/>
      <c r="P44" s="48"/>
      <c r="Q44" s="49"/>
      <c r="R44" s="50"/>
      <c r="S44" s="38" t="s">
        <v>63</v>
      </c>
    </row>
    <row r="45" spans="1:22" ht="19.149999999999999" hidden="1" customHeight="1" x14ac:dyDescent="0.25">
      <c r="A45" s="41"/>
      <c r="B45" s="51"/>
      <c r="C45" s="43"/>
      <c r="D45" s="44"/>
      <c r="E45" s="45"/>
      <c r="F45" s="43"/>
      <c r="G45" s="43"/>
      <c r="H45" s="46"/>
      <c r="I45" s="47"/>
      <c r="J45" s="46"/>
      <c r="K45" s="47"/>
      <c r="L45" s="46"/>
      <c r="M45" s="47"/>
      <c r="N45" s="46"/>
      <c r="O45" s="47"/>
      <c r="P45" s="48"/>
      <c r="Q45" s="49"/>
      <c r="R45" s="50"/>
      <c r="S45" s="38" t="s">
        <v>63</v>
      </c>
    </row>
    <row r="46" spans="1:22" ht="19.149999999999999" hidden="1" customHeight="1" x14ac:dyDescent="0.25">
      <c r="A46" s="41"/>
      <c r="B46" s="51"/>
      <c r="C46" s="43"/>
      <c r="D46" s="44"/>
      <c r="E46" s="45"/>
      <c r="F46" s="43"/>
      <c r="G46" s="43"/>
      <c r="H46" s="46"/>
      <c r="I46" s="47"/>
      <c r="J46" s="46"/>
      <c r="K46" s="47"/>
      <c r="L46" s="46"/>
      <c r="M46" s="47"/>
      <c r="N46" s="46"/>
      <c r="O46" s="47"/>
      <c r="P46" s="48"/>
      <c r="Q46" s="49"/>
      <c r="R46" s="50"/>
      <c r="S46" s="38" t="s">
        <v>63</v>
      </c>
    </row>
    <row r="47" spans="1:22" ht="19.149999999999999" hidden="1" customHeight="1" x14ac:dyDescent="0.25">
      <c r="A47" s="41"/>
      <c r="B47" s="51"/>
      <c r="C47" s="43"/>
      <c r="D47" s="44"/>
      <c r="E47" s="45"/>
      <c r="F47" s="43"/>
      <c r="G47" s="43"/>
      <c r="H47" s="46"/>
      <c r="I47" s="47"/>
      <c r="J47" s="46"/>
      <c r="K47" s="47"/>
      <c r="L47" s="46"/>
      <c r="M47" s="47"/>
      <c r="N47" s="46"/>
      <c r="O47" s="47"/>
      <c r="P47" s="48"/>
      <c r="Q47" s="49"/>
      <c r="R47" s="50"/>
      <c r="S47" s="38" t="s">
        <v>63</v>
      </c>
    </row>
    <row r="48" spans="1:22" ht="19.149999999999999" hidden="1" customHeight="1" x14ac:dyDescent="0.25">
      <c r="A48" s="41"/>
      <c r="B48" s="51"/>
      <c r="C48" s="43"/>
      <c r="D48" s="44"/>
      <c r="E48" s="45"/>
      <c r="F48" s="43"/>
      <c r="G48" s="43"/>
      <c r="H48" s="46"/>
      <c r="I48" s="47"/>
      <c r="J48" s="46"/>
      <c r="K48" s="47"/>
      <c r="L48" s="46"/>
      <c r="M48" s="47"/>
      <c r="N48" s="46"/>
      <c r="O48" s="47"/>
      <c r="P48" s="48"/>
      <c r="Q48" s="49"/>
      <c r="R48" s="50"/>
      <c r="S48" s="38" t="s">
        <v>63</v>
      </c>
    </row>
    <row r="49" spans="1:19" ht="19.149999999999999" hidden="1" customHeight="1" x14ac:dyDescent="0.25">
      <c r="A49" s="41"/>
      <c r="B49" s="51"/>
      <c r="C49" s="43"/>
      <c r="D49" s="44"/>
      <c r="E49" s="45"/>
      <c r="F49" s="43"/>
      <c r="G49" s="43"/>
      <c r="H49" s="46"/>
      <c r="I49" s="47"/>
      <c r="J49" s="46"/>
      <c r="K49" s="47"/>
      <c r="L49" s="46"/>
      <c r="M49" s="47"/>
      <c r="N49" s="46"/>
      <c r="O49" s="47"/>
      <c r="P49" s="48"/>
      <c r="Q49" s="49"/>
      <c r="R49" s="50"/>
      <c r="S49" s="38" t="s">
        <v>63</v>
      </c>
    </row>
    <row r="50" spans="1:19" ht="19.149999999999999" hidden="1" customHeight="1" x14ac:dyDescent="0.25">
      <c r="A50" s="41"/>
      <c r="B50" s="51"/>
      <c r="C50" s="43"/>
      <c r="D50" s="44"/>
      <c r="E50" s="45"/>
      <c r="F50" s="43"/>
      <c r="G50" s="43"/>
      <c r="H50" s="46"/>
      <c r="I50" s="47"/>
      <c r="J50" s="46"/>
      <c r="K50" s="47"/>
      <c r="L50" s="46"/>
      <c r="M50" s="47"/>
      <c r="N50" s="46"/>
      <c r="O50" s="47"/>
      <c r="P50" s="48"/>
      <c r="Q50" s="49"/>
      <c r="R50" s="50"/>
      <c r="S50" s="38" t="s">
        <v>63</v>
      </c>
    </row>
    <row r="51" spans="1:19" ht="19.149999999999999" hidden="1" customHeight="1" x14ac:dyDescent="0.25">
      <c r="A51" s="52"/>
      <c r="B51" s="43"/>
      <c r="C51" s="43"/>
      <c r="D51" s="44"/>
      <c r="E51" s="45"/>
      <c r="F51" s="43"/>
      <c r="G51" s="53"/>
      <c r="H51" s="46"/>
      <c r="I51" s="54"/>
      <c r="J51" s="46"/>
      <c r="K51" s="47"/>
      <c r="L51" s="46"/>
      <c r="M51" s="54"/>
      <c r="N51" s="46"/>
      <c r="O51" s="54"/>
      <c r="P51" s="48"/>
      <c r="Q51" s="55"/>
      <c r="R51" s="43"/>
      <c r="S51" s="38" t="s">
        <v>63</v>
      </c>
    </row>
    <row r="52" spans="1:19" ht="26.25" hidden="1" thickBot="1" x14ac:dyDescent="0.25">
      <c r="A52" s="56"/>
      <c r="B52" s="57"/>
      <c r="C52" s="58"/>
      <c r="D52" s="59"/>
      <c r="E52" s="60"/>
      <c r="F52" s="57"/>
      <c r="G52" s="57"/>
      <c r="H52" s="61"/>
      <c r="I52" s="62"/>
      <c r="J52" s="61"/>
      <c r="K52" s="62"/>
      <c r="L52" s="61"/>
      <c r="M52" s="62"/>
      <c r="N52" s="61"/>
      <c r="O52" s="62"/>
      <c r="P52" s="63"/>
      <c r="Q52" s="64"/>
      <c r="R52" s="65"/>
      <c r="S52" s="38" t="s">
        <v>63</v>
      </c>
    </row>
    <row r="53" spans="1:19" ht="12.75" customHeight="1" thickTop="1" thickBot="1" x14ac:dyDescent="0.25">
      <c r="A53" s="66"/>
      <c r="B53" s="67"/>
      <c r="C53" s="67"/>
      <c r="D53" s="68"/>
      <c r="E53" s="69"/>
      <c r="F53" s="70"/>
      <c r="G53" s="71"/>
      <c r="H53" s="72"/>
      <c r="I53" s="72"/>
      <c r="J53" s="72"/>
      <c r="K53" s="72"/>
      <c r="L53" s="72"/>
      <c r="M53" s="72"/>
      <c r="N53" s="72"/>
      <c r="O53" s="72"/>
      <c r="P53" s="72"/>
      <c r="Q53" s="73"/>
      <c r="R53" s="74"/>
      <c r="S53" s="75"/>
    </row>
    <row r="54" spans="1:19" ht="15.75" thickTop="1" x14ac:dyDescent="0.2">
      <c r="A54" s="104" t="s">
        <v>41</v>
      </c>
      <c r="B54" s="105"/>
      <c r="C54" s="105"/>
      <c r="D54" s="105"/>
      <c r="E54" s="76"/>
      <c r="F54" s="76"/>
      <c r="G54" s="106" t="s">
        <v>42</v>
      </c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7"/>
    </row>
    <row r="55" spans="1:19" x14ac:dyDescent="0.2">
      <c r="A55" s="77" t="s">
        <v>43</v>
      </c>
      <c r="B55" s="77"/>
      <c r="C55" s="78"/>
      <c r="D55" s="77"/>
      <c r="E55" s="79"/>
      <c r="F55" s="77"/>
      <c r="G55" s="80" t="s">
        <v>44</v>
      </c>
      <c r="H55" s="81">
        <v>2</v>
      </c>
      <c r="I55" s="82" t="s">
        <v>45</v>
      </c>
      <c r="J55" s="81">
        <f>COUNTIF(F23:F65,"ЗМС")</f>
        <v>0</v>
      </c>
      <c r="K55" s="83"/>
      <c r="L55" s="84"/>
      <c r="M55" s="84"/>
      <c r="N55" s="84"/>
      <c r="O55" s="84"/>
      <c r="P55" s="83"/>
      <c r="Q55" s="85"/>
      <c r="R55" s="86"/>
      <c r="S55" s="87"/>
    </row>
    <row r="56" spans="1:19" x14ac:dyDescent="0.2">
      <c r="A56" s="77" t="s">
        <v>46</v>
      </c>
      <c r="B56" s="77"/>
      <c r="C56" s="78"/>
      <c r="D56" s="77"/>
      <c r="E56" s="79"/>
      <c r="F56" s="77"/>
      <c r="G56" s="88" t="s">
        <v>47</v>
      </c>
      <c r="H56" s="81">
        <f>H57+H61</f>
        <v>18</v>
      </c>
      <c r="I56" s="82" t="s">
        <v>48</v>
      </c>
      <c r="J56" s="81">
        <f>COUNTIF(F23:F65,"МСМК")</f>
        <v>10</v>
      </c>
      <c r="K56" s="83"/>
      <c r="L56" s="84"/>
      <c r="M56" s="84"/>
      <c r="N56" s="84"/>
      <c r="O56" s="84"/>
      <c r="P56" s="83"/>
      <c r="Q56" s="85"/>
      <c r="R56" s="86"/>
      <c r="S56" s="87"/>
    </row>
    <row r="57" spans="1:19" x14ac:dyDescent="0.2">
      <c r="A57" s="77"/>
      <c r="B57" s="77"/>
      <c r="C57" s="78"/>
      <c r="D57" s="77"/>
      <c r="E57" s="79"/>
      <c r="F57" s="77"/>
      <c r="G57" s="88" t="s">
        <v>49</v>
      </c>
      <c r="H57" s="81">
        <f>H58+H59+H60</f>
        <v>18</v>
      </c>
      <c r="I57" s="82" t="s">
        <v>50</v>
      </c>
      <c r="J57" s="81">
        <f>COUNTIF(F23:F65,"МС")</f>
        <v>5</v>
      </c>
      <c r="K57" s="83"/>
      <c r="L57" s="84"/>
      <c r="M57" s="84"/>
      <c r="N57" s="84"/>
      <c r="O57" s="84"/>
      <c r="P57" s="83"/>
      <c r="Q57" s="85"/>
      <c r="R57" s="86"/>
      <c r="S57" s="87"/>
    </row>
    <row r="58" spans="1:19" x14ac:dyDescent="0.2">
      <c r="A58" s="77"/>
      <c r="B58" s="77"/>
      <c r="C58" s="78"/>
      <c r="D58" s="77"/>
      <c r="E58" s="79"/>
      <c r="F58" s="77"/>
      <c r="G58" s="88" t="s">
        <v>51</v>
      </c>
      <c r="H58" s="81">
        <f>COUNT(A23:A51)</f>
        <v>17</v>
      </c>
      <c r="I58" s="82" t="s">
        <v>52</v>
      </c>
      <c r="J58" s="81">
        <f>COUNTIF(F23:F65,"КМС")</f>
        <v>3</v>
      </c>
      <c r="K58" s="83"/>
      <c r="L58" s="84"/>
      <c r="M58" s="84"/>
      <c r="N58" s="84"/>
      <c r="O58" s="84"/>
      <c r="P58" s="83"/>
      <c r="Q58" s="85"/>
      <c r="R58" s="86"/>
      <c r="S58" s="87"/>
    </row>
    <row r="59" spans="1:19" x14ac:dyDescent="0.2">
      <c r="A59" s="77"/>
      <c r="B59" s="77"/>
      <c r="C59" s="78"/>
      <c r="D59" s="77"/>
      <c r="E59" s="79"/>
      <c r="F59" s="77"/>
      <c r="G59" s="88" t="s">
        <v>53</v>
      </c>
      <c r="H59" s="81">
        <f>COUNTIF(A23:A52,"НФ")</f>
        <v>0</v>
      </c>
      <c r="I59" s="82" t="s">
        <v>54</v>
      </c>
      <c r="J59" s="81">
        <f>COUNTIF(F23:F65,"1 СР")</f>
        <v>0</v>
      </c>
      <c r="K59" s="83"/>
      <c r="L59" s="84"/>
      <c r="M59" s="84"/>
      <c r="N59" s="84"/>
      <c r="O59" s="84"/>
      <c r="P59" s="83"/>
      <c r="Q59" s="85"/>
      <c r="R59" s="86"/>
      <c r="S59" s="87"/>
    </row>
    <row r="60" spans="1:19" x14ac:dyDescent="0.2">
      <c r="A60" s="77"/>
      <c r="B60" s="77"/>
      <c r="C60" s="78"/>
      <c r="D60" s="77"/>
      <c r="E60" s="79"/>
      <c r="F60" s="77"/>
      <c r="G60" s="88" t="s">
        <v>55</v>
      </c>
      <c r="H60" s="81">
        <f>COUNTIF(A23:A51,"ДСКВ")</f>
        <v>1</v>
      </c>
      <c r="I60" s="89" t="s">
        <v>56</v>
      </c>
      <c r="J60" s="81">
        <f>COUNTIF(F23:F65,"2 СР")</f>
        <v>0</v>
      </c>
      <c r="K60" s="83"/>
      <c r="L60" s="84"/>
      <c r="M60" s="84"/>
      <c r="N60" s="84"/>
      <c r="O60" s="84"/>
      <c r="P60" s="83"/>
      <c r="Q60" s="85"/>
      <c r="R60" s="86"/>
      <c r="S60" s="87"/>
    </row>
    <row r="61" spans="1:19" x14ac:dyDescent="0.2">
      <c r="A61" s="77"/>
      <c r="B61" s="77"/>
      <c r="C61" s="78"/>
      <c r="D61" s="77"/>
      <c r="E61" s="79"/>
      <c r="F61" s="77"/>
      <c r="G61" s="88" t="s">
        <v>57</v>
      </c>
      <c r="H61" s="81">
        <f>COUNTIF(A23:A51,"НС")</f>
        <v>0</v>
      </c>
      <c r="I61" s="89" t="s">
        <v>58</v>
      </c>
      <c r="J61" s="81">
        <f>COUNTIF(F23:F65,"3 СР")</f>
        <v>0</v>
      </c>
      <c r="K61" s="83"/>
      <c r="L61" s="84"/>
      <c r="M61" s="84"/>
      <c r="N61" s="84"/>
      <c r="O61" s="84"/>
      <c r="P61" s="83"/>
      <c r="Q61" s="85"/>
      <c r="R61" s="86"/>
      <c r="S61" s="87"/>
    </row>
    <row r="62" spans="1:19" ht="15" x14ac:dyDescent="0.2">
      <c r="A62" s="108"/>
      <c r="B62" s="109"/>
      <c r="C62" s="109"/>
      <c r="D62" s="109"/>
      <c r="E62" s="109" t="s">
        <v>59</v>
      </c>
      <c r="F62" s="109"/>
      <c r="G62" s="109"/>
      <c r="H62" s="109" t="s">
        <v>60</v>
      </c>
      <c r="I62" s="109"/>
      <c r="J62" s="109"/>
      <c r="K62" s="109"/>
      <c r="L62" s="109"/>
      <c r="M62" s="109"/>
      <c r="N62" s="109"/>
      <c r="O62" s="109"/>
      <c r="P62" s="109"/>
      <c r="Q62" s="109" t="s">
        <v>61</v>
      </c>
      <c r="R62" s="109"/>
      <c r="S62" s="110"/>
    </row>
    <row r="63" spans="1:19" x14ac:dyDescent="0.2">
      <c r="A63" s="97"/>
      <c r="B63" s="98"/>
      <c r="C63" s="98"/>
      <c r="D63" s="98"/>
      <c r="E63" s="98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100"/>
    </row>
    <row r="64" spans="1:19" x14ac:dyDescent="0.2">
      <c r="A64" s="90"/>
      <c r="B64" s="91"/>
      <c r="C64" s="91"/>
      <c r="D64" s="91"/>
      <c r="E64" s="92"/>
      <c r="F64" s="91"/>
      <c r="G64" s="91"/>
      <c r="H64" s="93"/>
      <c r="I64" s="93"/>
      <c r="J64" s="93"/>
      <c r="K64" s="93"/>
      <c r="L64" s="93"/>
      <c r="M64" s="93"/>
      <c r="N64" s="93"/>
      <c r="O64" s="93"/>
      <c r="P64" s="93"/>
      <c r="Q64" s="91"/>
      <c r="R64" s="91"/>
      <c r="S64" s="94"/>
    </row>
    <row r="65" spans="1:19" x14ac:dyDescent="0.2">
      <c r="A65" s="90"/>
      <c r="B65" s="91"/>
      <c r="C65" s="91"/>
      <c r="D65" s="91"/>
      <c r="E65" s="92"/>
      <c r="F65" s="91"/>
      <c r="G65" s="91"/>
      <c r="H65" s="93"/>
      <c r="I65" s="93"/>
      <c r="J65" s="93"/>
      <c r="K65" s="93"/>
      <c r="L65" s="93"/>
      <c r="M65" s="93"/>
      <c r="N65" s="93"/>
      <c r="O65" s="93"/>
      <c r="P65" s="93"/>
      <c r="Q65" s="91"/>
      <c r="R65" s="91"/>
      <c r="S65" s="94"/>
    </row>
    <row r="66" spans="1:19" x14ac:dyDescent="0.2">
      <c r="A66" s="90"/>
      <c r="B66" s="91"/>
      <c r="C66" s="91"/>
      <c r="D66" s="91"/>
      <c r="E66" s="92"/>
      <c r="F66" s="91"/>
      <c r="G66" s="91"/>
      <c r="H66" s="93"/>
      <c r="I66" s="93"/>
      <c r="J66" s="93"/>
      <c r="K66" s="93"/>
      <c r="L66" s="93"/>
      <c r="M66" s="93"/>
      <c r="N66" s="93"/>
      <c r="O66" s="93"/>
      <c r="P66" s="93"/>
      <c r="Q66" s="91"/>
      <c r="R66" s="91"/>
      <c r="S66" s="94"/>
    </row>
    <row r="67" spans="1:19" x14ac:dyDescent="0.2">
      <c r="A67" s="90"/>
      <c r="B67" s="91"/>
      <c r="C67" s="91"/>
      <c r="D67" s="91"/>
      <c r="E67" s="92"/>
      <c r="F67" s="91"/>
      <c r="G67" s="91"/>
      <c r="H67" s="93"/>
      <c r="I67" s="93"/>
      <c r="J67" s="93"/>
      <c r="K67" s="93"/>
      <c r="L67" s="93"/>
      <c r="M67" s="93"/>
      <c r="N67" s="93"/>
      <c r="O67" s="93"/>
      <c r="P67" s="93"/>
      <c r="Q67" s="95"/>
      <c r="R67" s="96"/>
      <c r="S67" s="94"/>
    </row>
    <row r="68" spans="1:19" ht="13.5" thickBot="1" x14ac:dyDescent="0.25">
      <c r="A68" s="101" t="s">
        <v>2</v>
      </c>
      <c r="B68" s="102"/>
      <c r="C68" s="102"/>
      <c r="D68" s="102"/>
      <c r="E68" s="102" t="str">
        <f>G17</f>
        <v>Соловьев Г.Н. (ВК, Санкт-Петербург)</v>
      </c>
      <c r="F68" s="102"/>
      <c r="G68" s="102"/>
      <c r="H68" s="102" t="str">
        <f>G18</f>
        <v>Валова А.С. (ВК, Санкт-Петербург)</v>
      </c>
      <c r="I68" s="102"/>
      <c r="J68" s="102"/>
      <c r="K68" s="102"/>
      <c r="L68" s="102"/>
      <c r="M68" s="102"/>
      <c r="N68" s="102"/>
      <c r="O68" s="102"/>
      <c r="P68" s="102" t="str">
        <f>G19</f>
        <v>Михайлова И.Н. (ВК, Санкт-Петербург)</v>
      </c>
      <c r="Q68" s="102"/>
      <c r="R68" s="102"/>
      <c r="S68" s="103"/>
    </row>
    <row r="69" spans="1:19" ht="13.5" thickTop="1" x14ac:dyDescent="0.2"/>
  </sheetData>
  <autoFilter ref="B21:V36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B24:V36">
      <sortCondition ref="P21:P36"/>
    </sortState>
  </autoFilter>
  <mergeCells count="49">
    <mergeCell ref="A12:S12"/>
    <mergeCell ref="A1:S1"/>
    <mergeCell ref="A2:S2"/>
    <mergeCell ref="A3:S3"/>
    <mergeCell ref="A4:S4"/>
    <mergeCell ref="A5:S5"/>
    <mergeCell ref="A6:S6"/>
    <mergeCell ref="A7:S7"/>
    <mergeCell ref="A8:S8"/>
    <mergeCell ref="A9:S9"/>
    <mergeCell ref="A10:S10"/>
    <mergeCell ref="A11:S11"/>
    <mergeCell ref="F21:F22"/>
    <mergeCell ref="G21:G22"/>
    <mergeCell ref="H21:O21"/>
    <mergeCell ref="P21:P22"/>
    <mergeCell ref="A13:D13"/>
    <mergeCell ref="A14:D14"/>
    <mergeCell ref="A15:G15"/>
    <mergeCell ref="H15:S15"/>
    <mergeCell ref="H16:S16"/>
    <mergeCell ref="H17:S17"/>
    <mergeCell ref="A21:A22"/>
    <mergeCell ref="B21:B22"/>
    <mergeCell ref="C21:C22"/>
    <mergeCell ref="D21:D22"/>
    <mergeCell ref="E21:E22"/>
    <mergeCell ref="H22:I22"/>
    <mergeCell ref="J22:K22"/>
    <mergeCell ref="L22:M22"/>
    <mergeCell ref="N22:O22"/>
    <mergeCell ref="H18:S18"/>
    <mergeCell ref="Q21:Q22"/>
    <mergeCell ref="R21:R22"/>
    <mergeCell ref="S21:S22"/>
    <mergeCell ref="U21:U22"/>
    <mergeCell ref="V21:V22"/>
    <mergeCell ref="A54:D54"/>
    <mergeCell ref="G54:S54"/>
    <mergeCell ref="A62:D62"/>
    <mergeCell ref="E62:G62"/>
    <mergeCell ref="H62:P62"/>
    <mergeCell ref="Q62:S62"/>
    <mergeCell ref="A63:E63"/>
    <mergeCell ref="F63:S63"/>
    <mergeCell ref="A68:D68"/>
    <mergeCell ref="E68:G68"/>
    <mergeCell ref="H68:O68"/>
    <mergeCell ref="P68:S68"/>
  </mergeCells>
  <pageMargins left="0.23622047244094488" right="0.23622047244094488" top="0.24145833333333333" bottom="0.32406249999999998" header="0.31496062992125984" footer="0.31496062992125984"/>
  <pageSetup paperSize="9" scale="63" fitToHeight="0" orientation="portrait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Игп юниоры 19-22 (2)</vt:lpstr>
      <vt:lpstr>'Игп юниоры 19-22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2023-06-09T16:58:09Z</dcterms:created>
  <dcterms:modified xsi:type="dcterms:W3CDTF">2024-10-05T16:46:00Z</dcterms:modified>
</cp:coreProperties>
</file>