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Трек 2023\"/>
    </mc:Choice>
  </mc:AlternateContent>
  <xr:revisionPtr revIDLastSave="0" documentId="13_ncr:1_{5D36DF8B-1A15-4A9E-8C7C-3F0DFF1C9117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ком спринт" sheetId="10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00" l="1"/>
  <c r="H42" i="100"/>
  <c r="L42" i="100"/>
  <c r="K42" i="100"/>
  <c r="J42" i="100"/>
  <c r="I42" i="100"/>
  <c r="L41" i="100"/>
  <c r="K41" i="100"/>
  <c r="J41" i="100"/>
  <c r="I41" i="100"/>
  <c r="H41" i="100"/>
  <c r="L39" i="100"/>
  <c r="K39" i="100"/>
  <c r="J39" i="100"/>
  <c r="I39" i="100"/>
  <c r="H39" i="100"/>
  <c r="L38" i="100"/>
  <c r="K38" i="100"/>
  <c r="J38" i="100"/>
  <c r="I38" i="100"/>
  <c r="H38" i="100"/>
  <c r="L36" i="100"/>
  <c r="K36" i="100"/>
  <c r="J36" i="100"/>
  <c r="I36" i="100"/>
  <c r="H36" i="100"/>
  <c r="L35" i="100"/>
  <c r="K35" i="100"/>
  <c r="J35" i="100"/>
  <c r="I35" i="100"/>
  <c r="H35" i="100"/>
  <c r="L33" i="100"/>
  <c r="K33" i="100"/>
  <c r="H33" i="100"/>
  <c r="L32" i="100"/>
  <c r="K32" i="100"/>
  <c r="J32" i="100"/>
  <c r="I32" i="100"/>
  <c r="H32" i="100"/>
  <c r="L31" i="100"/>
  <c r="K31" i="100"/>
  <c r="J31" i="100"/>
  <c r="J33" i="100" s="1"/>
  <c r="I31" i="100"/>
  <c r="I33" i="100" s="1"/>
  <c r="H31" i="100"/>
  <c r="L29" i="100"/>
  <c r="K29" i="100"/>
  <c r="J29" i="100"/>
  <c r="I29" i="100"/>
  <c r="H29" i="100"/>
  <c r="H28" i="100"/>
  <c r="L28" i="100"/>
  <c r="K28" i="100"/>
  <c r="J28" i="100"/>
  <c r="I28" i="100"/>
  <c r="L27" i="100"/>
  <c r="K27" i="100"/>
  <c r="J27" i="100"/>
  <c r="I27" i="100"/>
  <c r="H27" i="100"/>
  <c r="L25" i="100"/>
  <c r="K25" i="100"/>
  <c r="J25" i="100"/>
  <c r="I25" i="100"/>
  <c r="L24" i="100"/>
  <c r="K24" i="100"/>
  <c r="J24" i="100"/>
  <c r="I24" i="100"/>
  <c r="H25" i="100"/>
  <c r="H24" i="100"/>
  <c r="A31" i="100"/>
  <c r="K40" i="100" l="1"/>
  <c r="L40" i="100" s="1"/>
  <c r="K37" i="100"/>
  <c r="L37" i="100" s="1"/>
  <c r="K34" i="100"/>
  <c r="L34" i="100" s="1"/>
  <c r="K30" i="100"/>
  <c r="L30" i="100" s="1"/>
  <c r="K26" i="100"/>
  <c r="K23" i="100"/>
  <c r="A42" i="100"/>
  <c r="A41" i="100"/>
  <c r="A39" i="100"/>
  <c r="A38" i="100"/>
  <c r="A36" i="100"/>
  <c r="A35" i="100"/>
  <c r="A33" i="100"/>
  <c r="A32" i="100"/>
  <c r="A29" i="100"/>
  <c r="A27" i="100"/>
  <c r="A28" i="100" s="1"/>
  <c r="A25" i="100"/>
  <c r="L26" i="100" l="1"/>
  <c r="A24" i="100"/>
  <c r="N29" i="100"/>
  <c r="N27" i="100"/>
  <c r="N25" i="100"/>
  <c r="N24" i="100"/>
  <c r="L54" i="100" l="1"/>
  <c r="H54" i="100"/>
  <c r="E54" i="100"/>
</calcChain>
</file>

<file path=xl/sharedStrings.xml><?xml version="1.0" encoding="utf-8"?>
<sst xmlns="http://schemas.openxmlformats.org/spreadsheetml/2006/main" count="118" uniqueCount="80">
  <si>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</si>
  <si>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</si>
  <si>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</si>
  <si>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</si>
  <si>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</si>
  <si>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</si>
  <si>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</si>
  <si>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</si>
  <si>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</si>
  <si>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</si>
  <si>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</si>
  <si>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</si>
  <si>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</si>
  <si>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</si>
  <si>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</si>
  <si>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</si>
  <si>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</si>
  <si>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</si>
  <si>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</si>
  <si>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</si>
  <si>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</si>
  <si>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ДАТА РОЖД.</t>
  </si>
  <si>
    <t>UCI ID</t>
  </si>
  <si>
    <t>ДИСТАНЦИЯ: ДЛИНА КРУГА/КРУГОВ</t>
  </si>
  <si>
    <t/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</si>
  <si>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</si>
  <si>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</si>
  <si>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</si>
  <si>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</si>
  <si>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</si>
  <si>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РЕЗУЛЬТАТ НА ОТРЕЗКЕ</t>
  </si>
  <si>
    <t>Москва</t>
  </si>
  <si>
    <t>трек - командный спринт</t>
  </si>
  <si>
    <t>№ ВРВС: 0080441611Я</t>
  </si>
  <si>
    <t>Температура:</t>
  </si>
  <si>
    <t>Влажность:</t>
  </si>
  <si>
    <t>Тульская область</t>
  </si>
  <si>
    <t>Финал</t>
  </si>
  <si>
    <t>0-250 м</t>
  </si>
  <si>
    <t>250-500 м</t>
  </si>
  <si>
    <t>500-750 м</t>
  </si>
  <si>
    <t>МЕСТО ПРОВЕДЕНИЯ: г. Москва</t>
  </si>
  <si>
    <t>ДАТА ПРОВЕДЕНИЯ: 09-13 февраля 2023 года</t>
  </si>
  <si>
    <t>№ ЕКП 2023: 26285</t>
  </si>
  <si>
    <t>Департамент спорта города Москвы</t>
  </si>
  <si>
    <t>РСОО "Федерация велосипедного спорта в городе Москве"</t>
  </si>
  <si>
    <t>ВСЕРОССИЙСКИЕ СОРЕВНОВАНИЯ</t>
  </si>
  <si>
    <t>ДЛИНА ТРЕКА: 333 м</t>
  </si>
  <si>
    <t>ГНИДЕНКО В.Н. (ВК, г.Тула)</t>
  </si>
  <si>
    <t>БЕЛОБОРОДОВА О.В. (1к., г.Москва)</t>
  </si>
  <si>
    <t>МИЛОШЕВИЧ А.М. (1 кат., г.Москва)</t>
  </si>
  <si>
    <t>НАЗВАНИЕ ТРАССЫ / РЕГ. НОМЕР: АО "СЦП "Крылатское" ЦЦЮ ЮЦЦ</t>
  </si>
  <si>
    <t>КМС</t>
  </si>
  <si>
    <t>Московская область</t>
  </si>
  <si>
    <t>1 СР</t>
  </si>
  <si>
    <t>2 СР</t>
  </si>
  <si>
    <t>Квалификация</t>
  </si>
  <si>
    <t>Юниорки 17-18 лет</t>
  </si>
  <si>
    <t>ЕВЛАНОВА Екатерина</t>
  </si>
  <si>
    <t>МС</t>
  </si>
  <si>
    <t>БЕЛЯЕВА Анна</t>
  </si>
  <si>
    <t>ЛЕОНИЧЕВА Елизавета</t>
  </si>
  <si>
    <t>ХАЙБУЛЛАЕВА Виолетта</t>
  </si>
  <si>
    <t>ВАСИЛЕНКО Владислава</t>
  </si>
  <si>
    <t>ЗАИКА София</t>
  </si>
  <si>
    <t>Республика Крым</t>
  </si>
  <si>
    <t>БЕССОНОВА София</t>
  </si>
  <si>
    <t>АРТЁМОВА Вера</t>
  </si>
  <si>
    <t>ЕФИМОВА Виктория</t>
  </si>
  <si>
    <t>ГУЦА Дарья</t>
  </si>
  <si>
    <t>ИМИНОВА Камила</t>
  </si>
  <si>
    <t>КОБЕЦ Александра</t>
  </si>
  <si>
    <t>РОЗАНОВА Анастасия</t>
  </si>
  <si>
    <t>СОРОКОЛАТОВА Софья</t>
  </si>
  <si>
    <t>МАРКИНА Ксения</t>
  </si>
  <si>
    <t>МАРТИНО Стелла</t>
  </si>
  <si>
    <t>ЩЕКОТОВА Анастасия</t>
  </si>
  <si>
    <t>САВЧЕНКО Ольга</t>
  </si>
  <si>
    <t>РОЗЕНТАЛЬ Милана</t>
  </si>
  <si>
    <t>КОЗЛОВА Карина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</si>
</sst>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:ss.000"/>
    <numFmt numFmtId="167" formatCode="dd\.mm\.yyyy;@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02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/>
    <xf numFmtId="0" fontId="5" fillId="0" borderId="3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20" fillId="0" borderId="0" xfId="0" applyFont="1"/>
    <xf numFmtId="0" fontId="8" fillId="2" borderId="1" xfId="0" applyFont="1" applyFill="1" applyBorder="1" applyAlignment="1">
      <alignment horizontal="center" vertical="center"/>
    </xf>
    <xf numFmtId="0" fontId="21" fillId="0" borderId="0" xfId="0" applyFont="1"/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16" fillId="0" borderId="0" xfId="8" applyFont="1" applyAlignment="1">
      <alignment vertical="center" wrapText="1"/>
    </xf>
    <xf numFmtId="14" fontId="14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166" fontId="17" fillId="0" borderId="36" xfId="0" applyNumberFormat="1" applyFont="1" applyBorder="1" applyAlignment="1">
      <alignment horizontal="center" vertical="center"/>
    </xf>
    <xf numFmtId="2" fontId="17" fillId="0" borderId="36" xfId="0" applyNumberFormat="1" applyFont="1" applyBorder="1" applyAlignment="1">
      <alignment horizontal="center" vertical="center"/>
    </xf>
    <xf numFmtId="166" fontId="17" fillId="0" borderId="37" xfId="0" applyNumberFormat="1" applyFont="1" applyBorder="1" applyAlignment="1">
      <alignment horizontal="center" vertical="center"/>
    </xf>
    <xf numFmtId="2" fontId="17" fillId="0" borderId="37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166" fontId="17" fillId="0" borderId="38" xfId="0" applyNumberFormat="1" applyFont="1" applyBorder="1" applyAlignment="1">
      <alignment horizontal="center" vertical="center"/>
    </xf>
    <xf numFmtId="166" fontId="17" fillId="0" borderId="3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167" fontId="5" fillId="0" borderId="40" xfId="0" applyNumberFormat="1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5" fillId="0" borderId="0" xfId="0" applyFont="1"/>
    <xf numFmtId="2" fontId="14" fillId="0" borderId="5" xfId="0" applyNumberFormat="1" applyFont="1" applyBorder="1" applyAlignment="1">
      <alignment horizontal="center" vertical="center"/>
    </xf>
    <xf numFmtId="166" fontId="5" fillId="0" borderId="33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167" fontId="5" fillId="0" borderId="33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1" fontId="17" fillId="0" borderId="35" xfId="0" applyNumberFormat="1" applyFont="1" applyBorder="1" applyAlignment="1">
      <alignment horizontal="center" vertical="center"/>
    </xf>
    <xf numFmtId="1" fontId="17" fillId="0" borderId="41" xfId="0" applyNumberFormat="1" applyFont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 wrapText="1"/>
    </xf>
    <xf numFmtId="1" fontId="17" fillId="0" borderId="41" xfId="0" applyNumberFormat="1" applyFont="1" applyBorder="1" applyAlignment="1">
      <alignment horizontal="center" vertical="center" wrapText="1"/>
    </xf>
    <xf numFmtId="166" fontId="18" fillId="0" borderId="33" xfId="0" applyNumberFormat="1" applyFont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166" fontId="18" fillId="0" borderId="36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167" fontId="5" fillId="0" borderId="36" xfId="0" applyNumberFormat="1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166" fontId="17" fillId="0" borderId="4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6" fontId="18" fillId="0" borderId="33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1" fontId="18" fillId="0" borderId="35" xfId="0" applyNumberFormat="1" applyFont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center"/>
    </xf>
    <xf numFmtId="0" fontId="22" fillId="0" borderId="3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4" fontId="8" fillId="2" borderId="29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165" fontId="8" fillId="2" borderId="29" xfId="3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wrapText="1"/>
    </xf>
    <xf numFmtId="2" fontId="8" fillId="2" borderId="29" xfId="3" applyNumberFormat="1" applyFont="1" applyFill="1" applyBorder="1" applyAlignment="1">
      <alignment horizontal="center" vertical="center" wrapText="1"/>
    </xf>
    <xf numFmtId="2" fontId="8" fillId="2" borderId="1" xfId="3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166" fontId="5" fillId="0" borderId="0" xfId="0" applyNumberFormat="1" applyFont="1" applyBorder="1" applyAlignment="1">
      <alignment horizontal="center"/>
    </xf>
    <xf numFmtId="1" fontId="17" fillId="0" borderId="45" xfId="0" applyNumberFormat="1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166" fontId="17" fillId="0" borderId="46" xfId="0" applyNumberFormat="1" applyFont="1" applyBorder="1" applyAlignment="1">
      <alignment horizontal="center" vertical="center"/>
    </xf>
    <xf numFmtId="166" fontId="17" fillId="0" borderId="24" xfId="0" applyNumberFormat="1" applyFont="1" applyBorder="1" applyAlignment="1">
      <alignment horizontal="center" vertical="center"/>
    </xf>
    <xf numFmtId="166" fontId="17" fillId="0" borderId="24" xfId="0" applyNumberFormat="1" applyFont="1" applyBorder="1" applyAlignment="1">
      <alignment horizontal="center"/>
    </xf>
    <xf numFmtId="0" fontId="17" fillId="0" borderId="24" xfId="0" applyFont="1" applyBorder="1"/>
    <xf numFmtId="0" fontId="5" fillId="0" borderId="47" xfId="0" applyFont="1" applyBorder="1" applyAlignment="1">
      <alignment horizontal="center" vertical="center"/>
    </xf>
    <xf numFmtId="166" fontId="17" fillId="0" borderId="48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67" fontId="5" fillId="0" borderId="42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167" fontId="5" fillId="0" borderId="47" xfId="0" applyNumberFormat="1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wrapText="1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265165</xdr:colOff>
      <xdr:row>2</xdr:row>
      <xdr:rowOff>237252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15761" cy="721303"/>
        </a:xfrm>
        <a:prstGeom prst="rect">
          <a:avLst/>
        </a:prstGeom>
      </xdr:spPr>
    </xdr:pic>
    <xdr:clientData/>
  </xdr:twoCellAnchor>
  <xdr:twoCellAnchor editAs="oneCell">
    <xdr:from>
      <xdr:col>2</xdr:col>
      <xdr:colOff>31401</xdr:colOff>
      <xdr:row>0</xdr:row>
      <xdr:rowOff>67445</xdr:rowOff>
    </xdr:from>
    <xdr:to>
      <xdr:col>3</xdr:col>
      <xdr:colOff>76758</xdr:colOff>
      <xdr:row>2</xdr:row>
      <xdr:rowOff>230274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214" y="67445"/>
          <a:ext cx="861786" cy="672225"/>
        </a:xfrm>
        <a:prstGeom prst="rect">
          <a:avLst/>
        </a:prstGeom>
      </xdr:spPr>
    </xdr:pic>
    <xdr:clientData/>
  </xdr:twoCellAnchor>
  <xdr:twoCellAnchor editAs="oneCell">
    <xdr:from>
      <xdr:col>12</xdr:col>
      <xdr:colOff>383791</xdr:colOff>
      <xdr:row>0</xdr:row>
      <xdr:rowOff>20934</xdr:rowOff>
    </xdr:from>
    <xdr:to>
      <xdr:col>13</xdr:col>
      <xdr:colOff>76717</xdr:colOff>
      <xdr:row>2</xdr:row>
      <xdr:rowOff>188481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634ED2FD-227F-420B-9C75-87F9395BD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4890" y="20934"/>
          <a:ext cx="565179" cy="676943"/>
        </a:xfrm>
        <a:prstGeom prst="rect">
          <a:avLst/>
        </a:prstGeom>
      </xdr:spPr>
    </xdr:pic>
    <xdr:clientData/>
  </xdr:twoCellAnchor>
  <xdr:twoCellAnchor editAs="oneCell">
    <xdr:from>
      <xdr:col>13</xdr:col>
      <xdr:colOff>188406</xdr:colOff>
      <xdr:row>0</xdr:row>
      <xdr:rowOff>69780</xdr:rowOff>
    </xdr:from>
    <xdr:to>
      <xdr:col>13</xdr:col>
      <xdr:colOff>884907</xdr:colOff>
      <xdr:row>2</xdr:row>
      <xdr:rowOff>142955</xdr:rowOff>
    </xdr:to>
    <xdr:pic>
      <xdr:nvPicPr>
        <xdr:cNvPr id="7" name="image2.jpeg">
          <a:extLst>
            <a:ext uri="{FF2B5EF4-FFF2-40B4-BE49-F238E27FC236}">
              <a16:creationId xmlns:a16="http://schemas.microsoft.com/office/drawing/2014/main" id="{F879847C-262E-4781-B046-AEF000AD7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1758" y="69780"/>
          <a:ext cx="696501" cy="582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view="pageBreakPreview" topLeftCell="A21" zoomScale="81" zoomScaleNormal="91" zoomScaleSheetLayoutView="81" workbookViewId="0">
      <selection activeCell="J38" sqref="J38"/>
    </sheetView>
  </sheetViews>
  <sheetFormatPr defaultColWidth="8.81640625" defaultRowHeight="12.5" x14ac:dyDescent="0.25"/>
  <cols>
    <col min="1" max="1" width="6.7265625" customWidth="1"/>
    <col min="2" max="2" width="7.81640625" customWidth="1"/>
    <col min="3" max="3" width="11.7265625" customWidth="1"/>
    <col min="4" max="4" width="22.90625" customWidth="1"/>
    <col min="5" max="5" width="11.1796875" customWidth="1"/>
    <col min="7" max="7" width="19.54296875" customWidth="1"/>
    <col min="8" max="10" width="11.1796875" customWidth="1"/>
    <col min="11" max="11" width="10.26953125" customWidth="1"/>
    <col min="12" max="12" width="9.54296875" customWidth="1"/>
    <col min="13" max="13" width="12.453125" customWidth="1"/>
    <col min="14" max="14" width="13.7265625" customWidth="1"/>
  </cols>
  <sheetData>
    <row r="1" spans="1:16" ht="21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6" ht="19.5" customHeight="1" x14ac:dyDescent="0.25">
      <c r="A2" s="131" t="s">
        <v>44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6" ht="21" x14ac:dyDescent="0.25">
      <c r="A3" s="131" t="s">
        <v>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6" ht="22" customHeight="1" x14ac:dyDescent="0.25">
      <c r="A4" s="131" t="s">
        <v>45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6" ht="6.75" customHeight="1" x14ac:dyDescent="0.25">
      <c r="A5" s="132" t="s">
        <v>24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6" ht="28.5" x14ac:dyDescent="0.25">
      <c r="A6" s="130" t="s">
        <v>46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6" ht="21" x14ac:dyDescent="0.25">
      <c r="A7" s="136" t="s">
        <v>15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6" ht="8.25" customHeight="1" thickBot="1" x14ac:dyDescent="0.3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6" ht="19" thickTop="1" x14ac:dyDescent="0.25">
      <c r="A9" s="138" t="s">
        <v>18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40"/>
    </row>
    <row r="10" spans="1:16" ht="18.5" x14ac:dyDescent="0.25">
      <c r="A10" s="141" t="s">
        <v>32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3"/>
    </row>
    <row r="11" spans="1:16" ht="18.5" x14ac:dyDescent="0.25">
      <c r="A11" s="144" t="s">
        <v>57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/>
    </row>
    <row r="12" spans="1:16" ht="8.25" customHeight="1" x14ac:dyDescent="0.25">
      <c r="A12" s="147" t="s">
        <v>24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1:16" ht="15.5" x14ac:dyDescent="0.25">
      <c r="A13" s="150" t="s">
        <v>41</v>
      </c>
      <c r="B13" s="151"/>
      <c r="C13" s="151"/>
      <c r="D13" s="151"/>
      <c r="E13" s="16"/>
      <c r="F13" s="1"/>
      <c r="G13" s="30" t="s">
        <v>28</v>
      </c>
      <c r="H13" s="25"/>
      <c r="I13" s="25"/>
      <c r="J13" s="25"/>
      <c r="K13" s="25"/>
      <c r="L13" s="13"/>
      <c r="M13" s="9"/>
      <c r="N13" s="10" t="s">
        <v>33</v>
      </c>
    </row>
    <row r="14" spans="1:16" ht="15.5" x14ac:dyDescent="0.25">
      <c r="A14" s="152" t="s">
        <v>42</v>
      </c>
      <c r="B14" s="153"/>
      <c r="C14" s="153"/>
      <c r="D14" s="153"/>
      <c r="E14" s="17"/>
      <c r="F14" s="2"/>
      <c r="G14" s="43" t="s">
        <v>29</v>
      </c>
      <c r="H14" s="26"/>
      <c r="I14" s="26"/>
      <c r="J14" s="26"/>
      <c r="K14" s="26"/>
      <c r="L14" s="14"/>
      <c r="M14" s="11"/>
      <c r="N14" s="12" t="s">
        <v>43</v>
      </c>
    </row>
    <row r="15" spans="1:16" ht="14.5" x14ac:dyDescent="0.25">
      <c r="A15" s="154" t="s">
        <v>8</v>
      </c>
      <c r="B15" s="155"/>
      <c r="C15" s="155"/>
      <c r="D15" s="155"/>
      <c r="E15" s="155"/>
      <c r="F15" s="155"/>
      <c r="G15" s="156"/>
      <c r="H15" s="157" t="s">
        <v>1</v>
      </c>
      <c r="I15" s="158"/>
      <c r="J15" s="158"/>
      <c r="K15" s="158"/>
      <c r="L15" s="158"/>
      <c r="M15" s="158"/>
      <c r="N15" s="159"/>
      <c r="P15" s="47"/>
    </row>
    <row r="16" spans="1:16" ht="14.5" x14ac:dyDescent="0.25">
      <c r="A16" s="20"/>
      <c r="B16" s="21"/>
      <c r="C16" s="21"/>
      <c r="D16" s="22"/>
      <c r="E16" s="4" t="s">
        <v>24</v>
      </c>
      <c r="F16" s="22"/>
      <c r="G16" s="4"/>
      <c r="H16" s="133" t="s">
        <v>51</v>
      </c>
      <c r="I16" s="134"/>
      <c r="J16" s="134"/>
      <c r="K16" s="134"/>
      <c r="L16" s="134"/>
      <c r="M16" s="134"/>
      <c r="N16" s="135"/>
    </row>
    <row r="17" spans="1:14" ht="14.5" x14ac:dyDescent="0.25">
      <c r="A17" s="20" t="s">
        <v>16</v>
      </c>
      <c r="B17" s="21"/>
      <c r="C17" s="21"/>
      <c r="D17" s="4"/>
      <c r="E17" s="18"/>
      <c r="F17" s="22"/>
      <c r="G17" s="44" t="s">
        <v>48</v>
      </c>
      <c r="H17" s="133" t="s">
        <v>27</v>
      </c>
      <c r="I17" s="134"/>
      <c r="J17" s="134"/>
      <c r="K17" s="134"/>
      <c r="L17" s="134"/>
      <c r="M17" s="134"/>
      <c r="N17" s="135"/>
    </row>
    <row r="18" spans="1:14" ht="14.5" x14ac:dyDescent="0.25">
      <c r="A18" s="20" t="s">
        <v>17</v>
      </c>
      <c r="B18" s="21"/>
      <c r="C18" s="21"/>
      <c r="D18" s="4"/>
      <c r="E18" s="18"/>
      <c r="F18" s="22"/>
      <c r="G18" s="44" t="s">
        <v>49</v>
      </c>
      <c r="H18" s="133" t="s">
        <v>47</v>
      </c>
      <c r="I18" s="134"/>
      <c r="J18" s="134"/>
      <c r="K18" s="134"/>
      <c r="L18" s="134"/>
      <c r="M18" s="134"/>
      <c r="N18" s="135"/>
    </row>
    <row r="19" spans="1:14" ht="16" thickBot="1" x14ac:dyDescent="0.3">
      <c r="A19" s="20" t="s">
        <v>14</v>
      </c>
      <c r="B19" s="5"/>
      <c r="C19" s="5"/>
      <c r="D19" s="3"/>
      <c r="E19" s="28"/>
      <c r="F19" s="3"/>
      <c r="G19" s="44" t="s">
        <v>50</v>
      </c>
      <c r="H19" s="39" t="s">
        <v>23</v>
      </c>
      <c r="I19" s="40"/>
      <c r="J19" s="40"/>
      <c r="K19" s="40"/>
      <c r="L19" s="93">
        <v>0.75</v>
      </c>
      <c r="N19" s="23"/>
    </row>
    <row r="20" spans="1:14" ht="7.5" customHeight="1" thickTop="1" thickBot="1" x14ac:dyDescent="0.3">
      <c r="A20" s="7"/>
      <c r="B20" s="8"/>
      <c r="C20" s="8"/>
      <c r="D20" s="7"/>
      <c r="E20" s="19"/>
      <c r="F20" s="7"/>
      <c r="G20" s="7"/>
      <c r="H20" s="24"/>
      <c r="I20" s="24"/>
      <c r="J20" s="24"/>
      <c r="K20" s="24"/>
      <c r="L20" s="15"/>
      <c r="M20" s="7"/>
      <c r="N20" s="7"/>
    </row>
    <row r="21" spans="1:14" s="53" customFormat="1" ht="13.5" customHeight="1" thickTop="1" x14ac:dyDescent="0.25">
      <c r="A21" s="160" t="s">
        <v>5</v>
      </c>
      <c r="B21" s="162" t="s">
        <v>11</v>
      </c>
      <c r="C21" s="162" t="s">
        <v>22</v>
      </c>
      <c r="D21" s="162" t="s">
        <v>2</v>
      </c>
      <c r="E21" s="164" t="s">
        <v>21</v>
      </c>
      <c r="F21" s="162" t="s">
        <v>7</v>
      </c>
      <c r="G21" s="162" t="s">
        <v>12</v>
      </c>
      <c r="H21" s="174" t="s">
        <v>30</v>
      </c>
      <c r="I21" s="175"/>
      <c r="J21" s="175"/>
      <c r="K21" s="166" t="s">
        <v>6</v>
      </c>
      <c r="L21" s="168" t="s">
        <v>19</v>
      </c>
      <c r="M21" s="170" t="s">
        <v>20</v>
      </c>
      <c r="N21" s="172" t="s">
        <v>13</v>
      </c>
    </row>
    <row r="22" spans="1:14" s="53" customFormat="1" ht="12" x14ac:dyDescent="0.25">
      <c r="A22" s="161"/>
      <c r="B22" s="163"/>
      <c r="C22" s="163"/>
      <c r="D22" s="163"/>
      <c r="E22" s="165"/>
      <c r="F22" s="163"/>
      <c r="G22" s="163"/>
      <c r="H22" s="54" t="s">
        <v>38</v>
      </c>
      <c r="I22" s="54" t="s">
        <v>39</v>
      </c>
      <c r="J22" s="54" t="s">
        <v>40</v>
      </c>
      <c r="K22" s="167"/>
      <c r="L22" s="169"/>
      <c r="M22" s="171"/>
      <c r="N22" s="173"/>
    </row>
    <row r="23" spans="1:14" s="92" customFormat="1" ht="13" x14ac:dyDescent="0.3">
      <c r="A23" s="104">
        <v>1</v>
      </c>
      <c r="B23" s="31">
        <v>164</v>
      </c>
      <c r="C23" s="120">
        <v>10091970532</v>
      </c>
      <c r="D23" s="32" t="s">
        <v>58</v>
      </c>
      <c r="E23" s="70">
        <v>39047</v>
      </c>
      <c r="F23" s="31" t="s">
        <v>59</v>
      </c>
      <c r="G23" s="49" t="s">
        <v>36</v>
      </c>
      <c r="H23" s="110">
        <v>2.3396990740740737E-4</v>
      </c>
      <c r="I23" s="111">
        <v>1.8447916666666675E-4</v>
      </c>
      <c r="J23" s="121">
        <v>1.8167824074074061E-4</v>
      </c>
      <c r="K23" s="94">
        <f>SUM(H23:J23)</f>
        <v>6.0012731481481473E-4</v>
      </c>
      <c r="L23" s="95">
        <f>$L$19/((K23*24))</f>
        <v>52.072284044666453</v>
      </c>
      <c r="M23" s="31"/>
      <c r="N23" s="85" t="s">
        <v>37</v>
      </c>
    </row>
    <row r="24" spans="1:14" s="92" customFormat="1" ht="13" x14ac:dyDescent="0.3">
      <c r="A24" s="106">
        <f t="shared" ref="A24" si="0">A23</f>
        <v>1</v>
      </c>
      <c r="B24" s="31">
        <v>155</v>
      </c>
      <c r="C24" s="96">
        <v>10128589850</v>
      </c>
      <c r="D24" s="32" t="s">
        <v>60</v>
      </c>
      <c r="E24" s="70">
        <v>38965</v>
      </c>
      <c r="F24" s="31" t="s">
        <v>52</v>
      </c>
      <c r="G24" s="49" t="s">
        <v>25</v>
      </c>
      <c r="H24" s="81">
        <f>H23</f>
        <v>2.3396990740740737E-4</v>
      </c>
      <c r="I24" s="81">
        <f t="shared" ref="I24:L24" si="1">I23</f>
        <v>1.8447916666666675E-4</v>
      </c>
      <c r="J24" s="81">
        <f t="shared" si="1"/>
        <v>1.8167824074074061E-4</v>
      </c>
      <c r="K24" s="81">
        <f t="shared" si="1"/>
        <v>6.0012731481481473E-4</v>
      </c>
      <c r="L24" s="82">
        <f t="shared" si="1"/>
        <v>52.072284044666453</v>
      </c>
      <c r="M24" s="31"/>
      <c r="N24" s="86" t="str">
        <f>N23</f>
        <v>Финал</v>
      </c>
    </row>
    <row r="25" spans="1:14" s="92" customFormat="1" ht="13.5" thickBot="1" x14ac:dyDescent="0.35">
      <c r="A25" s="107">
        <f>A23</f>
        <v>1</v>
      </c>
      <c r="B25" s="88">
        <v>150</v>
      </c>
      <c r="C25" s="97">
        <v>10101686292</v>
      </c>
      <c r="D25" s="89" t="s">
        <v>61</v>
      </c>
      <c r="E25" s="90">
        <v>38378</v>
      </c>
      <c r="F25" s="88" t="s">
        <v>59</v>
      </c>
      <c r="G25" s="91" t="s">
        <v>25</v>
      </c>
      <c r="H25" s="83">
        <f>H23</f>
        <v>2.3396990740740737E-4</v>
      </c>
      <c r="I25" s="83">
        <f t="shared" ref="I25:L25" si="2">I23</f>
        <v>1.8447916666666675E-4</v>
      </c>
      <c r="J25" s="83">
        <f t="shared" si="2"/>
        <v>1.8167824074074061E-4</v>
      </c>
      <c r="K25" s="83">
        <f t="shared" si="2"/>
        <v>6.0012731481481473E-4</v>
      </c>
      <c r="L25" s="84">
        <f t="shared" si="2"/>
        <v>52.072284044666453</v>
      </c>
      <c r="M25" s="88"/>
      <c r="N25" s="87" t="str">
        <f>N23</f>
        <v>Финал</v>
      </c>
    </row>
    <row r="26" spans="1:14" s="92" customFormat="1" ht="13" x14ac:dyDescent="0.3">
      <c r="A26" s="104">
        <v>2</v>
      </c>
      <c r="B26" s="31">
        <v>163</v>
      </c>
      <c r="C26" s="98">
        <v>10095066650</v>
      </c>
      <c r="D26" s="32" t="s">
        <v>62</v>
      </c>
      <c r="E26" s="70">
        <v>38905</v>
      </c>
      <c r="F26" s="31" t="s">
        <v>52</v>
      </c>
      <c r="G26" s="49" t="s">
        <v>36</v>
      </c>
      <c r="H26" s="110">
        <v>2.3924768518518514E-4</v>
      </c>
      <c r="I26" s="111">
        <v>1.8557870370370372E-4</v>
      </c>
      <c r="J26" s="121">
        <v>1.8304398148148162E-4</v>
      </c>
      <c r="K26" s="94">
        <f>SUM(H26:J26)</f>
        <v>6.0787037037037049E-4</v>
      </c>
      <c r="L26" s="95">
        <f>$L$19/((K26*24))</f>
        <v>51.408987052551403</v>
      </c>
      <c r="M26" s="31"/>
      <c r="N26" s="85" t="s">
        <v>37</v>
      </c>
    </row>
    <row r="27" spans="1:14" s="92" customFormat="1" ht="13" x14ac:dyDescent="0.3">
      <c r="A27" s="108">
        <f t="shared" ref="A27:A28" si="3">A26</f>
        <v>2</v>
      </c>
      <c r="B27" s="31">
        <v>165</v>
      </c>
      <c r="C27" s="99">
        <v>10100041841</v>
      </c>
      <c r="D27" s="32" t="s">
        <v>63</v>
      </c>
      <c r="E27" s="70">
        <v>39082</v>
      </c>
      <c r="F27" s="31" t="s">
        <v>54</v>
      </c>
      <c r="G27" s="49" t="s">
        <v>36</v>
      </c>
      <c r="H27" s="81">
        <f>H26</f>
        <v>2.3924768518518514E-4</v>
      </c>
      <c r="I27" s="81">
        <f t="shared" ref="I27" si="4">I26</f>
        <v>1.8557870370370372E-4</v>
      </c>
      <c r="J27" s="81">
        <f t="shared" ref="J27" si="5">J26</f>
        <v>1.8304398148148162E-4</v>
      </c>
      <c r="K27" s="81">
        <f t="shared" ref="K27" si="6">K26</f>
        <v>6.0787037037037049E-4</v>
      </c>
      <c r="L27" s="82">
        <f t="shared" ref="L27" si="7">L26</f>
        <v>51.408987052551403</v>
      </c>
      <c r="M27" s="31"/>
      <c r="N27" s="86" t="str">
        <f>N26</f>
        <v>Финал</v>
      </c>
    </row>
    <row r="28" spans="1:14" s="92" customFormat="1" ht="13" x14ac:dyDescent="0.3">
      <c r="A28" s="108">
        <f t="shared" si="3"/>
        <v>2</v>
      </c>
      <c r="B28" s="100">
        <v>139</v>
      </c>
      <c r="C28" s="127">
        <v>10096881762</v>
      </c>
      <c r="D28" s="101" t="s">
        <v>64</v>
      </c>
      <c r="E28" s="102">
        <v>38989</v>
      </c>
      <c r="F28" s="100" t="s">
        <v>52</v>
      </c>
      <c r="G28" s="103" t="s">
        <v>65</v>
      </c>
      <c r="H28" s="81">
        <f>H26</f>
        <v>2.3924768518518514E-4</v>
      </c>
      <c r="I28" s="81">
        <f t="shared" ref="I28:L29" si="8">I26</f>
        <v>1.8557870370370372E-4</v>
      </c>
      <c r="J28" s="81">
        <f t="shared" si="8"/>
        <v>1.8304398148148162E-4</v>
      </c>
      <c r="K28" s="81">
        <f t="shared" si="8"/>
        <v>6.0787037037037049E-4</v>
      </c>
      <c r="L28" s="82">
        <f t="shared" si="8"/>
        <v>51.408987052551403</v>
      </c>
      <c r="M28" s="100"/>
      <c r="N28" s="86"/>
    </row>
    <row r="29" spans="1:14" s="92" customFormat="1" ht="13.5" thickBot="1" x14ac:dyDescent="0.35">
      <c r="A29" s="109">
        <f>A26</f>
        <v>2</v>
      </c>
      <c r="B29" s="88">
        <v>162</v>
      </c>
      <c r="C29" s="97">
        <v>10090442679</v>
      </c>
      <c r="D29" s="89" t="s">
        <v>66</v>
      </c>
      <c r="E29" s="90">
        <v>38772</v>
      </c>
      <c r="F29" s="88" t="s">
        <v>52</v>
      </c>
      <c r="G29" s="91" t="s">
        <v>36</v>
      </c>
      <c r="H29" s="83">
        <f>H27</f>
        <v>2.3924768518518514E-4</v>
      </c>
      <c r="I29" s="83">
        <f t="shared" si="8"/>
        <v>1.8557870370370372E-4</v>
      </c>
      <c r="J29" s="83">
        <f t="shared" si="8"/>
        <v>1.8304398148148162E-4</v>
      </c>
      <c r="K29" s="83">
        <f t="shared" si="8"/>
        <v>6.0787037037037049E-4</v>
      </c>
      <c r="L29" s="84">
        <f t="shared" si="8"/>
        <v>51.408987052551403</v>
      </c>
      <c r="M29" s="88"/>
      <c r="N29" s="87" t="str">
        <f>N26</f>
        <v>Финал</v>
      </c>
    </row>
    <row r="30" spans="1:14" s="92" customFormat="1" ht="13" x14ac:dyDescent="0.3">
      <c r="A30" s="105">
        <v>3</v>
      </c>
      <c r="B30" s="100">
        <v>108</v>
      </c>
      <c r="C30" s="98">
        <v>10102050650</v>
      </c>
      <c r="D30" s="101" t="s">
        <v>67</v>
      </c>
      <c r="E30" s="102">
        <v>38399</v>
      </c>
      <c r="F30" s="100" t="s">
        <v>52</v>
      </c>
      <c r="G30" s="103" t="s">
        <v>31</v>
      </c>
      <c r="H30" s="112">
        <v>2.4358796296296295E-4</v>
      </c>
      <c r="I30" s="113">
        <v>1.8155092592592596E-4</v>
      </c>
      <c r="J30" s="112">
        <v>1.8542824074074072E-4</v>
      </c>
      <c r="K30" s="94">
        <f>SUM(H30:J30)</f>
        <v>6.1056712962962963E-4</v>
      </c>
      <c r="L30" s="95">
        <f>$L$19/((K30*24))</f>
        <v>51.18192330294012</v>
      </c>
      <c r="M30" s="100"/>
      <c r="N30" s="85" t="s">
        <v>37</v>
      </c>
    </row>
    <row r="31" spans="1:14" s="92" customFormat="1" ht="13" x14ac:dyDescent="0.3">
      <c r="A31" s="108">
        <f t="shared" ref="A31" si="9">A30</f>
        <v>3</v>
      </c>
      <c r="B31" s="100">
        <v>153</v>
      </c>
      <c r="C31" s="128">
        <v>10115496163</v>
      </c>
      <c r="D31" s="101" t="s">
        <v>68</v>
      </c>
      <c r="E31" s="102">
        <v>38895</v>
      </c>
      <c r="F31" s="100" t="s">
        <v>52</v>
      </c>
      <c r="G31" s="103" t="s">
        <v>25</v>
      </c>
      <c r="H31" s="81">
        <f>H30</f>
        <v>2.4358796296296295E-4</v>
      </c>
      <c r="I31" s="114">
        <f t="shared" ref="I31" si="10">I30</f>
        <v>1.8155092592592596E-4</v>
      </c>
      <c r="J31" s="81">
        <f t="shared" ref="J31" si="11">J30</f>
        <v>1.8542824074074072E-4</v>
      </c>
      <c r="K31" s="81">
        <f t="shared" ref="K31" si="12">K30</f>
        <v>6.1056712962962963E-4</v>
      </c>
      <c r="L31" s="82">
        <f t="shared" ref="L31" si="13">L30</f>
        <v>51.18192330294012</v>
      </c>
      <c r="M31" s="100"/>
      <c r="N31" s="129"/>
    </row>
    <row r="32" spans="1:14" s="92" customFormat="1" ht="13" x14ac:dyDescent="0.3">
      <c r="A32" s="106">
        <f t="shared" ref="A32" si="14">A30</f>
        <v>3</v>
      </c>
      <c r="B32" s="100">
        <v>157</v>
      </c>
      <c r="C32" s="99">
        <v>10091971239</v>
      </c>
      <c r="D32" s="101" t="s">
        <v>69</v>
      </c>
      <c r="E32" s="102">
        <v>38975</v>
      </c>
      <c r="F32" s="100" t="s">
        <v>52</v>
      </c>
      <c r="G32" s="103" t="s">
        <v>25</v>
      </c>
      <c r="H32" s="81">
        <f>H30</f>
        <v>2.4358796296296295E-4</v>
      </c>
      <c r="I32" s="114">
        <f t="shared" ref="I32:L32" si="15">I30</f>
        <v>1.8155092592592596E-4</v>
      </c>
      <c r="J32" s="81">
        <f t="shared" si="15"/>
        <v>1.8542824074074072E-4</v>
      </c>
      <c r="K32" s="81">
        <f t="shared" si="15"/>
        <v>6.1056712962962963E-4</v>
      </c>
      <c r="L32" s="82">
        <f t="shared" si="15"/>
        <v>51.18192330294012</v>
      </c>
      <c r="M32" s="100"/>
      <c r="N32" s="86"/>
    </row>
    <row r="33" spans="1:14" s="92" customFormat="1" ht="13.5" thickBot="1" x14ac:dyDescent="0.35">
      <c r="A33" s="107">
        <f>A30</f>
        <v>3</v>
      </c>
      <c r="B33" s="88">
        <v>152</v>
      </c>
      <c r="C33" s="97">
        <v>10090420653</v>
      </c>
      <c r="D33" s="89" t="s">
        <v>70</v>
      </c>
      <c r="E33" s="90">
        <v>38763</v>
      </c>
      <c r="F33" s="88" t="s">
        <v>52</v>
      </c>
      <c r="G33" s="91" t="s">
        <v>25</v>
      </c>
      <c r="H33" s="83">
        <f>H31</f>
        <v>2.4358796296296295E-4</v>
      </c>
      <c r="I33" s="119">
        <f t="shared" ref="I33:L33" si="16">I31</f>
        <v>1.8155092592592596E-4</v>
      </c>
      <c r="J33" s="83">
        <f t="shared" si="16"/>
        <v>1.8542824074074072E-4</v>
      </c>
      <c r="K33" s="83">
        <f t="shared" si="16"/>
        <v>6.1056712962962963E-4</v>
      </c>
      <c r="L33" s="84">
        <f t="shared" si="16"/>
        <v>51.18192330294012</v>
      </c>
      <c r="M33" s="88"/>
      <c r="N33" s="87"/>
    </row>
    <row r="34" spans="1:14" s="92" customFormat="1" ht="13" x14ac:dyDescent="0.3">
      <c r="A34" s="105">
        <v>4</v>
      </c>
      <c r="B34" s="115">
        <v>142</v>
      </c>
      <c r="C34" s="98">
        <v>10130776289</v>
      </c>
      <c r="D34" s="116" t="s">
        <v>71</v>
      </c>
      <c r="E34" s="117">
        <v>38747</v>
      </c>
      <c r="F34" s="115" t="s">
        <v>55</v>
      </c>
      <c r="G34" s="118" t="s">
        <v>53</v>
      </c>
      <c r="H34" s="112">
        <v>2.6092592592592595E-4</v>
      </c>
      <c r="I34" s="113">
        <v>1.8873842592592591E-4</v>
      </c>
      <c r="J34" s="112">
        <v>1.8900462962962962E-4</v>
      </c>
      <c r="K34" s="94">
        <f>SUM(H34:J34)</f>
        <v>6.3866898148148149E-4</v>
      </c>
      <c r="L34" s="95">
        <f>$L$19/((K34*24))</f>
        <v>48.929885286602271</v>
      </c>
      <c r="M34" s="115"/>
      <c r="N34" s="85" t="s">
        <v>37</v>
      </c>
    </row>
    <row r="35" spans="1:14" s="92" customFormat="1" ht="13" x14ac:dyDescent="0.3">
      <c r="A35" s="108">
        <f t="shared" ref="A35" si="17">A34</f>
        <v>4</v>
      </c>
      <c r="B35" s="100">
        <v>145</v>
      </c>
      <c r="C35" s="99">
        <v>10089582211</v>
      </c>
      <c r="D35" s="101" t="s">
        <v>72</v>
      </c>
      <c r="E35" s="102">
        <v>38887</v>
      </c>
      <c r="F35" s="100" t="s">
        <v>54</v>
      </c>
      <c r="G35" s="103" t="s">
        <v>53</v>
      </c>
      <c r="H35" s="81">
        <f>H34</f>
        <v>2.6092592592592595E-4</v>
      </c>
      <c r="I35" s="81">
        <f t="shared" ref="I35" si="18">I34</f>
        <v>1.8873842592592591E-4</v>
      </c>
      <c r="J35" s="81">
        <f t="shared" ref="J35" si="19">J34</f>
        <v>1.8900462962962962E-4</v>
      </c>
      <c r="K35" s="81">
        <f t="shared" ref="K35" si="20">K34</f>
        <v>6.3866898148148149E-4</v>
      </c>
      <c r="L35" s="82">
        <f t="shared" ref="L35" si="21">L34</f>
        <v>48.929885286602271</v>
      </c>
      <c r="M35" s="100"/>
      <c r="N35" s="86"/>
    </row>
    <row r="36" spans="1:14" s="92" customFormat="1" ht="13.5" thickBot="1" x14ac:dyDescent="0.35">
      <c r="A36" s="109">
        <f>A34</f>
        <v>4</v>
      </c>
      <c r="B36" s="88">
        <v>138</v>
      </c>
      <c r="C36" s="97">
        <v>10096881863</v>
      </c>
      <c r="D36" s="89" t="s">
        <v>73</v>
      </c>
      <c r="E36" s="90">
        <v>38931</v>
      </c>
      <c r="F36" s="88" t="s">
        <v>52</v>
      </c>
      <c r="G36" s="91" t="s">
        <v>65</v>
      </c>
      <c r="H36" s="83">
        <f>H34</f>
        <v>2.6092592592592595E-4</v>
      </c>
      <c r="I36" s="83">
        <f t="shared" ref="I36:L36" si="22">I34</f>
        <v>1.8873842592592591E-4</v>
      </c>
      <c r="J36" s="83">
        <f t="shared" si="22"/>
        <v>1.8900462962962962E-4</v>
      </c>
      <c r="K36" s="83">
        <f t="shared" si="22"/>
        <v>6.3866898148148149E-4</v>
      </c>
      <c r="L36" s="84">
        <f t="shared" si="22"/>
        <v>48.929885286602271</v>
      </c>
      <c r="M36" s="88"/>
      <c r="N36" s="87"/>
    </row>
    <row r="37" spans="1:14" s="92" customFormat="1" ht="13" x14ac:dyDescent="0.3">
      <c r="A37" s="105">
        <v>5</v>
      </c>
      <c r="B37" s="115">
        <v>127</v>
      </c>
      <c r="C37" s="98">
        <v>10116261251</v>
      </c>
      <c r="D37" s="116" t="s">
        <v>74</v>
      </c>
      <c r="E37" s="117">
        <v>38951</v>
      </c>
      <c r="F37" s="115" t="s">
        <v>54</v>
      </c>
      <c r="G37" s="118" t="s">
        <v>31</v>
      </c>
      <c r="H37" s="112">
        <v>2.7947916666666665E-4</v>
      </c>
      <c r="I37" s="113">
        <v>2.0317129629629635E-4</v>
      </c>
      <c r="J37" s="187">
        <v>2.018055555555556E-4</v>
      </c>
      <c r="K37" s="94">
        <f>SUM(H37:J37)</f>
        <v>6.8445601851851859E-4</v>
      </c>
      <c r="L37" s="95">
        <f>$L$19/((K37*24))</f>
        <v>45.65669546984121</v>
      </c>
      <c r="M37" s="115"/>
      <c r="N37" s="122" t="s">
        <v>56</v>
      </c>
    </row>
    <row r="38" spans="1:14" s="92" customFormat="1" ht="13" x14ac:dyDescent="0.3">
      <c r="A38" s="108">
        <f t="shared" ref="A38:A41" si="23">A37</f>
        <v>5</v>
      </c>
      <c r="B38" s="100">
        <v>121</v>
      </c>
      <c r="C38" s="99">
        <v>10101872102</v>
      </c>
      <c r="D38" s="101" t="s">
        <v>75</v>
      </c>
      <c r="E38" s="102">
        <v>38571</v>
      </c>
      <c r="F38" s="100" t="s">
        <v>54</v>
      </c>
      <c r="G38" s="103" t="s">
        <v>31</v>
      </c>
      <c r="H38" s="81">
        <f>H37</f>
        <v>2.7947916666666665E-4</v>
      </c>
      <c r="I38" s="81">
        <f t="shared" ref="I38" si="24">I37</f>
        <v>2.0317129629629635E-4</v>
      </c>
      <c r="J38" s="81">
        <f t="shared" ref="J38" si="25">J37</f>
        <v>2.018055555555556E-4</v>
      </c>
      <c r="K38" s="81">
        <f t="shared" ref="K38" si="26">K37</f>
        <v>6.8445601851851859E-4</v>
      </c>
      <c r="L38" s="82">
        <f t="shared" ref="L38" si="27">L37</f>
        <v>45.65669546984121</v>
      </c>
      <c r="M38" s="100"/>
      <c r="N38" s="86"/>
    </row>
    <row r="39" spans="1:14" s="92" customFormat="1" ht="13.5" thickBot="1" x14ac:dyDescent="0.35">
      <c r="A39" s="109">
        <f>A37</f>
        <v>5</v>
      </c>
      <c r="B39" s="88">
        <v>124</v>
      </c>
      <c r="C39" s="97">
        <v>10107167806</v>
      </c>
      <c r="D39" s="89" t="s">
        <v>76</v>
      </c>
      <c r="E39" s="90">
        <v>38784</v>
      </c>
      <c r="F39" s="88" t="s">
        <v>52</v>
      </c>
      <c r="G39" s="91" t="s">
        <v>31</v>
      </c>
      <c r="H39" s="83">
        <f>H37</f>
        <v>2.7947916666666665E-4</v>
      </c>
      <c r="I39" s="83">
        <f t="shared" ref="I39:L39" si="28">I37</f>
        <v>2.0317129629629635E-4</v>
      </c>
      <c r="J39" s="83">
        <f t="shared" si="28"/>
        <v>2.018055555555556E-4</v>
      </c>
      <c r="K39" s="83">
        <f t="shared" si="28"/>
        <v>6.8445601851851859E-4</v>
      </c>
      <c r="L39" s="84">
        <f t="shared" si="28"/>
        <v>45.65669546984121</v>
      </c>
      <c r="M39" s="88"/>
      <c r="N39" s="87"/>
    </row>
    <row r="40" spans="1:14" s="92" customFormat="1" ht="13" x14ac:dyDescent="0.3">
      <c r="A40" s="125">
        <v>6</v>
      </c>
      <c r="B40" s="197">
        <v>143</v>
      </c>
      <c r="C40" s="98">
        <v>10123421568</v>
      </c>
      <c r="D40" s="186" t="s">
        <v>77</v>
      </c>
      <c r="E40" s="198">
        <v>38830</v>
      </c>
      <c r="F40" s="197" t="s">
        <v>52</v>
      </c>
      <c r="G40" s="199" t="s">
        <v>53</v>
      </c>
      <c r="H40" s="112">
        <v>2.6618055555555558E-4</v>
      </c>
      <c r="I40" s="113">
        <v>2.3393518518518517E-4</v>
      </c>
      <c r="J40" s="126">
        <v>2.0409722222222216E-4</v>
      </c>
      <c r="K40" s="94">
        <f>SUM(H40:J40)</f>
        <v>7.0421296296296291E-4</v>
      </c>
      <c r="L40" s="95">
        <f>$L$19/((K40*24))</f>
        <v>44.375780685030577</v>
      </c>
      <c r="M40" s="115"/>
      <c r="N40" s="122" t="s">
        <v>56</v>
      </c>
    </row>
    <row r="41" spans="1:14" s="92" customFormat="1" ht="13" x14ac:dyDescent="0.3">
      <c r="A41" s="108">
        <f t="shared" si="23"/>
        <v>6</v>
      </c>
      <c r="B41" s="31">
        <v>128</v>
      </c>
      <c r="C41" s="99">
        <v>10114320746</v>
      </c>
      <c r="D41" s="32" t="s">
        <v>78</v>
      </c>
      <c r="E41" s="70">
        <v>38962</v>
      </c>
      <c r="F41" s="31" t="s">
        <v>55</v>
      </c>
      <c r="G41" s="49" t="s">
        <v>31</v>
      </c>
      <c r="H41" s="81">
        <f>H40</f>
        <v>2.6618055555555558E-4</v>
      </c>
      <c r="I41" s="114">
        <f t="shared" ref="I41" si="29">I40</f>
        <v>2.3393518518518517E-4</v>
      </c>
      <c r="J41" s="123">
        <f t="shared" ref="J41" si="30">J40</f>
        <v>2.0409722222222216E-4</v>
      </c>
      <c r="K41" s="81">
        <f t="shared" ref="K41" si="31">K40</f>
        <v>7.0421296296296291E-4</v>
      </c>
      <c r="L41" s="124">
        <f t="shared" ref="L41" si="32">L40</f>
        <v>44.375780685030577</v>
      </c>
      <c r="M41" s="100"/>
      <c r="N41" s="86"/>
    </row>
    <row r="42" spans="1:14" s="92" customFormat="1" ht="13.5" thickBot="1" x14ac:dyDescent="0.35">
      <c r="A42" s="188">
        <f>A40</f>
        <v>6</v>
      </c>
      <c r="B42" s="195">
        <v>170</v>
      </c>
      <c r="C42" s="189">
        <v>10091139564</v>
      </c>
      <c r="D42" s="190" t="s">
        <v>79</v>
      </c>
      <c r="E42" s="200">
        <v>38787</v>
      </c>
      <c r="F42" s="195" t="s">
        <v>52</v>
      </c>
      <c r="G42" s="201" t="s">
        <v>25</v>
      </c>
      <c r="H42" s="191">
        <f>H40</f>
        <v>2.6618055555555558E-4</v>
      </c>
      <c r="I42" s="192">
        <f t="shared" ref="I42:L42" si="33">I40</f>
        <v>2.3393518518518517E-4</v>
      </c>
      <c r="J42" s="193">
        <f t="shared" si="33"/>
        <v>2.0409722222222216E-4</v>
      </c>
      <c r="K42" s="191">
        <f t="shared" si="33"/>
        <v>7.0421296296296291E-4</v>
      </c>
      <c r="L42" s="194">
        <f t="shared" si="33"/>
        <v>44.375780685030577</v>
      </c>
      <c r="M42" s="195"/>
      <c r="N42" s="196"/>
    </row>
    <row r="43" spans="1:14" ht="6" customHeight="1" thickTop="1" thickBot="1" x14ac:dyDescent="0.35">
      <c r="A43" s="71"/>
      <c r="B43" s="72"/>
      <c r="C43" s="72"/>
      <c r="D43" s="73"/>
      <c r="E43" s="74"/>
      <c r="F43" s="75"/>
      <c r="G43" s="76"/>
      <c r="H43" s="77"/>
      <c r="I43" s="77"/>
      <c r="J43" s="77"/>
      <c r="K43" s="77"/>
      <c r="L43" s="78"/>
      <c r="M43" s="79"/>
      <c r="N43" s="80"/>
    </row>
    <row r="44" spans="1:14" ht="15" thickTop="1" x14ac:dyDescent="0.25">
      <c r="A44" s="176" t="s">
        <v>4</v>
      </c>
      <c r="B44" s="177"/>
      <c r="C44" s="177"/>
      <c r="D44" s="177"/>
      <c r="E44" s="29"/>
      <c r="F44" s="29"/>
      <c r="G44" s="177"/>
      <c r="H44" s="177"/>
      <c r="I44" s="177"/>
      <c r="J44" s="177"/>
      <c r="K44" s="177"/>
      <c r="L44" s="177"/>
      <c r="M44" s="177"/>
      <c r="N44" s="178"/>
    </row>
    <row r="45" spans="1:14" ht="13" x14ac:dyDescent="0.25">
      <c r="A45" s="56" t="s">
        <v>34</v>
      </c>
      <c r="B45" s="33"/>
      <c r="C45" s="57"/>
      <c r="D45" s="33"/>
      <c r="E45" s="58"/>
      <c r="F45" s="33"/>
      <c r="G45" s="59"/>
      <c r="H45" s="50"/>
      <c r="I45" s="51"/>
      <c r="J45" s="50"/>
      <c r="K45" s="51"/>
      <c r="L45" s="60"/>
      <c r="M45" s="61"/>
      <c r="N45" s="62"/>
    </row>
    <row r="46" spans="1:14" ht="13" x14ac:dyDescent="0.25">
      <c r="A46" s="63" t="s">
        <v>35</v>
      </c>
      <c r="B46" s="46"/>
      <c r="C46" s="64"/>
      <c r="D46" s="46"/>
      <c r="E46" s="65"/>
      <c r="F46" s="46"/>
      <c r="G46" s="66"/>
      <c r="H46" s="48"/>
      <c r="I46" s="52"/>
      <c r="J46" s="48"/>
      <c r="K46" s="52"/>
      <c r="L46" s="67"/>
      <c r="M46" s="68"/>
      <c r="N46" s="69"/>
    </row>
    <row r="47" spans="1:14" ht="5.25" customHeight="1" x14ac:dyDescent="0.25">
      <c r="A47" s="45"/>
      <c r="B47" s="42"/>
      <c r="C47" s="42"/>
      <c r="D47" s="35"/>
      <c r="E47" s="34"/>
      <c r="F47" s="35"/>
      <c r="G47" s="35"/>
      <c r="H47" s="36"/>
      <c r="I47" s="36"/>
      <c r="J47" s="36"/>
      <c r="K47" s="36"/>
      <c r="L47" s="37"/>
      <c r="M47" s="35"/>
      <c r="N47" s="6"/>
    </row>
    <row r="48" spans="1:14" s="55" customFormat="1" ht="14.5" x14ac:dyDescent="0.3">
      <c r="A48" s="154"/>
      <c r="B48" s="155"/>
      <c r="C48" s="155"/>
      <c r="D48" s="155"/>
      <c r="E48" s="155" t="s">
        <v>10</v>
      </c>
      <c r="F48" s="155"/>
      <c r="G48" s="155"/>
      <c r="H48" s="155" t="s">
        <v>3</v>
      </c>
      <c r="I48" s="155"/>
      <c r="J48" s="155"/>
      <c r="K48" s="155"/>
      <c r="L48" s="155" t="s">
        <v>26</v>
      </c>
      <c r="M48" s="155"/>
      <c r="N48" s="179"/>
    </row>
    <row r="49" spans="1:14" ht="13" x14ac:dyDescent="0.25">
      <c r="A49" s="182"/>
      <c r="B49" s="132"/>
      <c r="C49" s="132"/>
      <c r="D49" s="132"/>
      <c r="E49" s="132"/>
      <c r="F49" s="183"/>
      <c r="G49" s="183"/>
      <c r="H49" s="183"/>
      <c r="I49" s="183"/>
      <c r="J49" s="183"/>
      <c r="K49" s="183"/>
      <c r="L49" s="183"/>
      <c r="M49" s="183"/>
      <c r="N49" s="184"/>
    </row>
    <row r="50" spans="1:14" ht="13" x14ac:dyDescent="0.25">
      <c r="A50" s="41"/>
      <c r="B50" s="42"/>
      <c r="C50" s="42"/>
      <c r="D50" s="42"/>
      <c r="E50" s="38"/>
      <c r="F50" s="42"/>
      <c r="G50" s="42"/>
      <c r="H50" s="36"/>
      <c r="I50" s="36"/>
      <c r="J50" s="36"/>
      <c r="K50" s="36"/>
      <c r="L50" s="42"/>
      <c r="M50" s="42"/>
      <c r="N50" s="27"/>
    </row>
    <row r="51" spans="1:14" ht="13" x14ac:dyDescent="0.25">
      <c r="A51" s="41"/>
      <c r="B51" s="42"/>
      <c r="C51" s="42"/>
      <c r="D51" s="42"/>
      <c r="E51" s="38"/>
      <c r="F51" s="42"/>
      <c r="G51" s="42"/>
      <c r="H51" s="36"/>
      <c r="I51" s="36"/>
      <c r="J51" s="36"/>
      <c r="K51" s="36"/>
      <c r="L51" s="42"/>
      <c r="M51" s="42"/>
      <c r="N51" s="27"/>
    </row>
    <row r="52" spans="1:14" ht="13" x14ac:dyDescent="0.25">
      <c r="A52" s="41"/>
      <c r="B52" s="42"/>
      <c r="C52" s="42"/>
      <c r="D52" s="42"/>
      <c r="E52" s="38"/>
      <c r="F52" s="42"/>
      <c r="G52" s="42"/>
      <c r="H52" s="36"/>
      <c r="I52" s="36"/>
      <c r="J52" s="36"/>
      <c r="K52" s="36"/>
      <c r="L52" s="42"/>
      <c r="M52" s="42"/>
      <c r="N52" s="27"/>
    </row>
    <row r="53" spans="1:14" ht="13" x14ac:dyDescent="0.25">
      <c r="A53" s="41"/>
      <c r="B53" s="42"/>
      <c r="C53" s="42"/>
      <c r="D53" s="42"/>
      <c r="E53" s="38"/>
      <c r="F53" s="42"/>
      <c r="G53" s="42"/>
      <c r="H53" s="36"/>
      <c r="I53" s="36"/>
      <c r="J53" s="36"/>
      <c r="K53" s="36"/>
      <c r="L53" s="37"/>
      <c r="M53" s="35"/>
      <c r="N53" s="27"/>
    </row>
    <row r="54" spans="1:14" s="47" customFormat="1" ht="13.5" thickBot="1" x14ac:dyDescent="0.3">
      <c r="A54" s="185" t="s">
        <v>24</v>
      </c>
      <c r="B54" s="180"/>
      <c r="C54" s="180"/>
      <c r="D54" s="180"/>
      <c r="E54" s="180" t="str">
        <f>G17</f>
        <v>ГНИДЕНКО В.Н. (ВК, г.Тула)</v>
      </c>
      <c r="F54" s="180"/>
      <c r="G54" s="180"/>
      <c r="H54" s="180" t="str">
        <f>G18</f>
        <v>БЕЛОБОРОДОВА О.В. (1к., г.Москва)</v>
      </c>
      <c r="I54" s="180"/>
      <c r="J54" s="180"/>
      <c r="K54" s="180"/>
      <c r="L54" s="180" t="str">
        <f>G19</f>
        <v>МИЛОШЕВИЧ А.М. (1 кат., г.Москва)</v>
      </c>
      <c r="M54" s="180"/>
      <c r="N54" s="181"/>
    </row>
    <row r="55" spans="1:14" ht="13" thickTop="1" x14ac:dyDescent="0.25"/>
  </sheetData>
  <mergeCells count="43">
    <mergeCell ref="A44:D44"/>
    <mergeCell ref="G44:N44"/>
    <mergeCell ref="L48:N48"/>
    <mergeCell ref="L54:N54"/>
    <mergeCell ref="A49:E49"/>
    <mergeCell ref="F49:N49"/>
    <mergeCell ref="A54:D54"/>
    <mergeCell ref="E54:G54"/>
    <mergeCell ref="H54:K54"/>
    <mergeCell ref="A48:D48"/>
    <mergeCell ref="E48:G48"/>
    <mergeCell ref="H48:K48"/>
    <mergeCell ref="H18:N18"/>
    <mergeCell ref="A21:A22"/>
    <mergeCell ref="B21:B22"/>
    <mergeCell ref="C21:C22"/>
    <mergeCell ref="D21:D22"/>
    <mergeCell ref="E21:E22"/>
    <mergeCell ref="F21:F22"/>
    <mergeCell ref="G21:G22"/>
    <mergeCell ref="K21:K22"/>
    <mergeCell ref="L21:L22"/>
    <mergeCell ref="M21:M22"/>
    <mergeCell ref="N21:N22"/>
    <mergeCell ref="H21:J21"/>
    <mergeCell ref="H17:N17"/>
    <mergeCell ref="A7:N7"/>
    <mergeCell ref="A8:N8"/>
    <mergeCell ref="A9:N9"/>
    <mergeCell ref="A10:N10"/>
    <mergeCell ref="A11:N11"/>
    <mergeCell ref="A12:N12"/>
    <mergeCell ref="A13:D13"/>
    <mergeCell ref="A14:D14"/>
    <mergeCell ref="A15:G15"/>
    <mergeCell ref="H15:N15"/>
    <mergeCell ref="H16:N16"/>
    <mergeCell ref="A6:N6"/>
    <mergeCell ref="A1:N1"/>
    <mergeCell ref="A2:N2"/>
    <mergeCell ref="A3:N3"/>
    <mergeCell ref="A4:N4"/>
    <mergeCell ref="A5:N5"/>
  </mergeCells>
  <phoneticPr fontId="19" type="noConversion"/>
  <pageMargins left="0.7" right="0.7" top="0.75" bottom="0.75" header="0.3" footer="0.3"/>
  <pageSetup paperSize="9" scale="5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 спринт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2021-07-08T19:40:04Z</cp:lastPrinted>
  <dcterms:created xsi:type="dcterms:W3CDTF">1996-10-08T23:32:33Z</dcterms:created>
  <dcterms:modified xsi:type="dcterms:W3CDTF">2023-02-22T09:57:16Z</dcterms:modified>
</cp:coreProperties>
</file>