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время'!$A$1:$K$39</definedName>
  </definedNames>
  <calcPr calcId="145621"/>
</workbook>
</file>

<file path=xl/calcChain.xml><?xml version="1.0" encoding="utf-8"?>
<calcChain xmlns="http://schemas.openxmlformats.org/spreadsheetml/2006/main">
  <c r="K31" i="106" l="1"/>
  <c r="K30" i="106"/>
  <c r="K29" i="106"/>
  <c r="K28" i="106"/>
  <c r="K27" i="106"/>
  <c r="K26" i="106"/>
  <c r="K25" i="106"/>
  <c r="H31" i="106" l="1"/>
  <c r="H30" i="106" l="1"/>
  <c r="H29" i="106"/>
  <c r="I39" i="106" l="1"/>
  <c r="E39" i="106"/>
  <c r="A39" i="106"/>
</calcChain>
</file>

<file path=xl/sharedStrings.xml><?xml version="1.0" encoding="utf-8"?>
<sst xmlns="http://schemas.openxmlformats.org/spreadsheetml/2006/main" count="74" uniqueCount="72">
  <si>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</si>
  <si>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</si>
  <si>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</si>
  <si>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</si>
  <si>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</si>
  <si>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</si>
  <si>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</si>
  <si>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</si>
  <si>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</si>
  <si>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</si>
  <si>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</si>
  <si>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</si>
  <si>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</si>
  <si>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</si>
  <si>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</si>
  <si>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</si>
  <si>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</si>
  <si>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</si>
  <si>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</si>
  <si>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</si>
  <si>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</si>
  <si>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</si>
  <si>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</si>
  <si>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</si>
  <si>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</si>
  <si>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</si>
  <si>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</si>
  <si>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</si>
  <si>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</si>
  <si>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</si>
  <si>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</si>
  <si>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</si>
  <si>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</si>
  <si>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</si>
  <si>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</si>
  <si>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</si>
  <si>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</si>
  <si>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</si>
  <si>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</si>
  <si>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</si>
  <si>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</si>
  <si>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</si>
  <si>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</si>
  <si>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</si>
  <si>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</si>
  <si>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</si>
  <si>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</si>
  <si>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</si>
  <si>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</si>
  <si>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</si>
  <si>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</si>
  <si>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Девушки 13-14 лет</t>
  </si>
  <si>
    <t>ЧЕРНЫШОВ М.Ю. (г.Пенза)</t>
  </si>
  <si>
    <t>ИТОГОВЫЙ ПРОТОКОЛ</t>
  </si>
  <si>
    <t>БУКОВА О.Ю.(IК, г. Пенза)</t>
  </si>
  <si>
    <t>КОЧЕТКОВ Д.А. (ВК, г. Саранск)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</si>
  <si>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</si>
  <si>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</si>
  <si>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ГАУ "ЦЕНТР СПОРТИВНОЙ ПОДГОТОВКИ БРЯНСКОЙ ОБЛАСТИ"</t>
  </si>
  <si>
    <t>МЕСТО ПРОВЕДЕНИЯ: г.Брянск</t>
  </si>
  <si>
    <t>ДАТА ПРОВЕДЕНИЯ: 13 июня 2024г.</t>
  </si>
  <si>
    <t>№ ЕКП 2024: 2008320021019379</t>
  </si>
  <si>
    <t>ДЫШАКОВ А.С. (ВК, г. Москва)</t>
  </si>
  <si>
    <t>2,7 м</t>
  </si>
  <si>
    <t>350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</si>
  <si>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</si>
  <si>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327</t>
  </si>
  <si>
    <t>10137842842</t>
  </si>
  <si>
    <t>Щепанова Варвара</t>
  </si>
  <si>
    <t>22.11.2011</t>
  </si>
  <si>
    <t>Брянская обл.</t>
  </si>
  <si>
    <t>0:00:43,879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</si>
</sst>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sz val="9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5" xfId="2" applyNumberFormat="1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8" fillId="0" borderId="19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4" fontId="8" fillId="0" borderId="19" xfId="2" applyNumberFormat="1" applyFont="1" applyBorder="1" applyAlignment="1">
      <alignment vertical="center"/>
    </xf>
    <xf numFmtId="165" fontId="16" fillId="0" borderId="19" xfId="2" applyNumberFormat="1" applyFont="1" applyBorder="1" applyAlignment="1">
      <alignment vertical="center"/>
    </xf>
    <xf numFmtId="0" fontId="20" fillId="0" borderId="22" xfId="2" applyFont="1" applyBorder="1" applyAlignment="1">
      <alignment horizontal="left" vertical="center" wrapText="1"/>
    </xf>
    <xf numFmtId="164" fontId="20" fillId="0" borderId="22" xfId="2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2" borderId="2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 wrapText="1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167217</xdr:colOff>
      <xdr:row>0</xdr:row>
      <xdr:rowOff>16299</xdr:rowOff>
    </xdr:from>
    <xdr:to>
      <xdr:col>10</xdr:col>
      <xdr:colOff>860426</xdr:colOff>
      <xdr:row>3</xdr:row>
      <xdr:rowOff>226975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017" y="16299"/>
          <a:ext cx="1565276" cy="102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3"/>
  <sheetViews>
    <sheetView tabSelected="1" view="pageBreakPreview" topLeftCell="A16" zoomScale="90" zoomScaleNormal="70" zoomScaleSheetLayoutView="90" zoomScalePageLayoutView="50" workbookViewId="0">
      <selection activeCell="H29" sqref="H29"/>
    </sheetView>
  </sheetViews>
  <sheetFormatPr defaultColWidth="9.109375" defaultRowHeight="13.8" x14ac:dyDescent="0.25"/>
  <cols>
    <col min="1" max="1" width="7" style="1" customWidth="1"/>
    <col min="2" max="2" width="7.5546875" style="25" customWidth="1"/>
    <col min="3" max="3" width="14.6640625" style="25" customWidth="1"/>
    <col min="4" max="4" width="25.5546875" style="1" customWidth="1"/>
    <col min="5" max="5" width="13.33203125" style="10" customWidth="1"/>
    <col min="6" max="6" width="10.44140625" style="1" customWidth="1"/>
    <col min="7" max="7" width="28.88671875" style="1" customWidth="1"/>
    <col min="8" max="8" width="13.5546875" style="20" customWidth="1"/>
    <col min="9" max="9" width="6.109375" style="20" customWidth="1"/>
    <col min="10" max="11" width="12.6640625" style="1" customWidth="1"/>
    <col min="12" max="16384" width="9.109375" style="1"/>
  </cols>
  <sheetData>
    <row r="1" spans="1:11" customFormat="1" ht="21" x14ac:dyDescent="0.2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customFormat="1" ht="21" x14ac:dyDescent="0.25">
      <c r="A2" s="119" t="s">
        <v>26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customFormat="1" ht="21" x14ac:dyDescent="0.25">
      <c r="A3" s="119" t="s">
        <v>56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customFormat="1" ht="21" x14ac:dyDescent="0.25">
      <c r="A4" s="119" t="s">
        <v>57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customFormat="1" ht="21" x14ac:dyDescent="0.25">
      <c r="A5" s="119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customFormat="1" ht="28.8" x14ac:dyDescent="0.25">
      <c r="A6" s="123" t="s">
        <v>49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1" customFormat="1" ht="21" x14ac:dyDescent="0.25">
      <c r="A7" s="124" t="s">
        <v>11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customFormat="1" ht="21.6" thickBot="1" x14ac:dyDescent="0.3">
      <c r="A8" s="125" t="s">
        <v>23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19.5" customHeight="1" thickTop="1" x14ac:dyDescent="0.25">
      <c r="A9" s="126" t="s">
        <v>53</v>
      </c>
      <c r="B9" s="127"/>
      <c r="C9" s="127"/>
      <c r="D9" s="127"/>
      <c r="E9" s="127"/>
      <c r="F9" s="127"/>
      <c r="G9" s="127"/>
      <c r="H9" s="127"/>
      <c r="I9" s="127"/>
      <c r="J9" s="127"/>
      <c r="K9" s="128"/>
    </row>
    <row r="10" spans="1:11" ht="18" customHeight="1" x14ac:dyDescent="0.25">
      <c r="A10" s="120" t="s">
        <v>38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9.5" customHeight="1" x14ac:dyDescent="0.25">
      <c r="A11" s="120" t="s">
        <v>51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5.2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4.9" customHeight="1" x14ac:dyDescent="0.25">
      <c r="A13" s="106" t="s">
        <v>59</v>
      </c>
      <c r="B13" s="107"/>
      <c r="C13" s="107"/>
      <c r="D13" s="107"/>
      <c r="E13" s="2"/>
      <c r="F13" s="79" t="s">
        <v>65</v>
      </c>
      <c r="G13" s="79"/>
      <c r="H13" s="11"/>
      <c r="I13" s="11"/>
      <c r="J13" s="3"/>
      <c r="K13" s="4" t="s">
        <v>43</v>
      </c>
    </row>
    <row r="14" spans="1:11" ht="24.9" customHeight="1" x14ac:dyDescent="0.25">
      <c r="A14" s="108" t="s">
        <v>60</v>
      </c>
      <c r="B14" s="109"/>
      <c r="C14" s="109"/>
      <c r="D14" s="109"/>
      <c r="E14" s="5"/>
      <c r="F14" s="30" t="s">
        <v>50</v>
      </c>
      <c r="G14" s="30"/>
      <c r="H14" s="12"/>
      <c r="I14" s="12"/>
      <c r="J14" s="6"/>
      <c r="K14" s="7" t="s">
        <v>61</v>
      </c>
    </row>
    <row r="15" spans="1:11" ht="24.9" customHeight="1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" t="s">
        <v>52</v>
      </c>
      <c r="H16" s="42" t="s">
        <v>28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7" t="s">
        <v>62</v>
      </c>
      <c r="H17" s="42" t="s">
        <v>30</v>
      </c>
      <c r="I17" s="43"/>
      <c r="J17" s="43"/>
      <c r="K17" s="61" t="s">
        <v>63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7" t="s">
        <v>54</v>
      </c>
      <c r="H18" s="42" t="s">
        <v>31</v>
      </c>
      <c r="I18" s="43"/>
      <c r="J18" s="43"/>
      <c r="K18" s="61" t="s">
        <v>64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8" t="s">
        <v>55</v>
      </c>
      <c r="H19" s="32" t="s">
        <v>29</v>
      </c>
      <c r="I19" s="45"/>
      <c r="J19" s="28"/>
      <c r="K19" s="62">
        <v>1</v>
      </c>
    </row>
    <row r="20" spans="1:11" ht="0.75" customHeight="1" thickTop="1" x14ac:dyDescent="0.25">
      <c r="A20" s="63"/>
      <c r="B20" s="64"/>
      <c r="C20" s="64"/>
      <c r="D20" s="63"/>
      <c r="E20" s="65"/>
      <c r="F20" s="63"/>
      <c r="G20" s="63"/>
      <c r="H20" s="66"/>
      <c r="I20" s="66"/>
      <c r="J20" s="63"/>
      <c r="K20" s="63"/>
    </row>
    <row r="21" spans="1:11" s="76" customFormat="1" ht="24.9" customHeight="1" x14ac:dyDescent="0.25">
      <c r="A21" s="89" t="s">
        <v>4</v>
      </c>
      <c r="B21" s="90" t="s">
        <v>8</v>
      </c>
      <c r="C21" s="90" t="s">
        <v>22</v>
      </c>
      <c r="D21" s="90" t="s">
        <v>1</v>
      </c>
      <c r="E21" s="91" t="s">
        <v>21</v>
      </c>
      <c r="F21" s="90" t="s">
        <v>5</v>
      </c>
      <c r="G21" s="90" t="s">
        <v>25</v>
      </c>
      <c r="H21" s="74" t="s">
        <v>37</v>
      </c>
      <c r="I21" s="75"/>
      <c r="J21" s="77" t="s">
        <v>17</v>
      </c>
      <c r="K21" s="73" t="s">
        <v>9</v>
      </c>
    </row>
    <row r="22" spans="1:11" s="72" customFormat="1" ht="24.9" customHeight="1" x14ac:dyDescent="0.3">
      <c r="A22" s="92">
        <v>1</v>
      </c>
      <c r="B22" s="93" t="s">
        <v>66</v>
      </c>
      <c r="C22" s="93" t="s">
        <v>67</v>
      </c>
      <c r="D22" s="93" t="s">
        <v>68</v>
      </c>
      <c r="E22" s="93" t="s">
        <v>69</v>
      </c>
      <c r="F22" s="93" t="s">
        <v>48</v>
      </c>
      <c r="G22" s="93" t="s">
        <v>70</v>
      </c>
      <c r="H22" s="93" t="s">
        <v>71</v>
      </c>
      <c r="I22" s="69"/>
      <c r="J22" s="70"/>
      <c r="K22" s="71"/>
    </row>
    <row r="23" spans="1:11" s="72" customFormat="1" ht="24.9" customHeight="1" thickBot="1" x14ac:dyDescent="0.35">
      <c r="A23" s="80"/>
      <c r="B23" s="80"/>
      <c r="C23" s="81"/>
      <c r="D23" s="82"/>
      <c r="E23" s="80"/>
      <c r="F23" s="80"/>
      <c r="G23" s="80"/>
      <c r="H23" s="83"/>
      <c r="I23" s="84"/>
      <c r="J23" s="85"/>
      <c r="K23" s="86"/>
    </row>
    <row r="24" spans="1:11" ht="17.25" customHeight="1" thickTop="1" x14ac:dyDescent="0.25">
      <c r="A24" s="95" t="s">
        <v>3</v>
      </c>
      <c r="B24" s="96"/>
      <c r="C24" s="96"/>
      <c r="D24" s="96"/>
      <c r="E24" s="78"/>
      <c r="F24" s="78"/>
      <c r="G24" s="96" t="s">
        <v>24</v>
      </c>
      <c r="H24" s="96"/>
      <c r="I24" s="97"/>
      <c r="J24" s="97"/>
      <c r="K24" s="98"/>
    </row>
    <row r="25" spans="1:11" ht="20.100000000000001" customHeight="1" x14ac:dyDescent="0.25">
      <c r="A25" s="53" t="s">
        <v>32</v>
      </c>
      <c r="B25" s="16"/>
      <c r="C25" s="16"/>
      <c r="D25" s="54"/>
      <c r="E25" s="18"/>
      <c r="F25" s="51"/>
      <c r="G25" s="17" t="s">
        <v>20</v>
      </c>
      <c r="H25" s="47">
        <v>1</v>
      </c>
      <c r="I25" s="57"/>
      <c r="J25" s="34" t="s">
        <v>18</v>
      </c>
      <c r="K25" s="60">
        <f>COUNTIF(F19:F22,"ЗМС")</f>
        <v>0</v>
      </c>
    </row>
    <row r="26" spans="1:11" ht="20.100000000000001" customHeight="1" x14ac:dyDescent="0.25">
      <c r="A26" s="53" t="s">
        <v>33</v>
      </c>
      <c r="B26" s="16"/>
      <c r="C26" s="16"/>
      <c r="D26" s="54"/>
      <c r="E26" s="1"/>
      <c r="F26" s="52"/>
      <c r="G26" s="19" t="s">
        <v>44</v>
      </c>
      <c r="H26" s="46">
        <v>1</v>
      </c>
      <c r="I26" s="49"/>
      <c r="J26" s="34" t="s">
        <v>15</v>
      </c>
      <c r="K26" s="60">
        <f>COUNTIF(F20:F22,"МСМК")</f>
        <v>0</v>
      </c>
    </row>
    <row r="27" spans="1:11" ht="20.100000000000001" customHeight="1" x14ac:dyDescent="0.25">
      <c r="A27" s="53" t="s">
        <v>34</v>
      </c>
      <c r="B27" s="16"/>
      <c r="C27" s="16"/>
      <c r="D27" s="54"/>
      <c r="E27" s="1"/>
      <c r="F27" s="52"/>
      <c r="G27" s="19" t="s">
        <v>45</v>
      </c>
      <c r="H27" s="46">
        <v>1</v>
      </c>
      <c r="I27" s="49"/>
      <c r="J27" s="34" t="s">
        <v>16</v>
      </c>
      <c r="K27" s="60">
        <f>COUNTIF(F21:F24,"МС")</f>
        <v>0</v>
      </c>
    </row>
    <row r="28" spans="1:11" ht="20.100000000000001" customHeight="1" x14ac:dyDescent="0.25">
      <c r="A28" s="53" t="s">
        <v>35</v>
      </c>
      <c r="B28" s="16"/>
      <c r="C28" s="16"/>
      <c r="D28" s="54"/>
      <c r="E28" s="1"/>
      <c r="F28" s="52"/>
      <c r="G28" s="19" t="s">
        <v>39</v>
      </c>
      <c r="H28" s="47">
        <v>1</v>
      </c>
      <c r="I28" s="48"/>
      <c r="J28" s="34" t="s">
        <v>19</v>
      </c>
      <c r="K28" s="60">
        <f>COUNTIF(F19:F25,"КМС")</f>
        <v>0</v>
      </c>
    </row>
    <row r="29" spans="1:11" ht="20.100000000000001" customHeight="1" x14ac:dyDescent="0.25">
      <c r="A29" s="53"/>
      <c r="B29" s="16"/>
      <c r="C29" s="16"/>
      <c r="D29" s="54"/>
      <c r="E29" s="1"/>
      <c r="F29" s="52"/>
      <c r="G29" s="19" t="s">
        <v>40</v>
      </c>
      <c r="H29" s="47">
        <f>COUNTIF(A22:A22,"НФ")</f>
        <v>0</v>
      </c>
      <c r="I29" s="48"/>
      <c r="J29" s="67" t="s">
        <v>46</v>
      </c>
      <c r="K29" s="60">
        <f>COUNTIF(F19:F26,"1 сп.р.")</f>
        <v>0</v>
      </c>
    </row>
    <row r="30" spans="1:11" ht="20.100000000000001" customHeight="1" x14ac:dyDescent="0.25">
      <c r="A30" s="53"/>
      <c r="B30" s="16"/>
      <c r="C30" s="16"/>
      <c r="D30" s="54"/>
      <c r="E30" s="1"/>
      <c r="F30" s="52"/>
      <c r="G30" s="19" t="s">
        <v>41</v>
      </c>
      <c r="H30" s="35">
        <f>COUNTIF(A22:A22,"НС")</f>
        <v>0</v>
      </c>
      <c r="I30" s="50"/>
      <c r="J30" s="68" t="s">
        <v>48</v>
      </c>
      <c r="K30" s="60">
        <f>COUNTIF(F19:F27,"2 сп.р.")</f>
        <v>1</v>
      </c>
    </row>
    <row r="31" spans="1:11" ht="20.100000000000001" customHeight="1" x14ac:dyDescent="0.25">
      <c r="A31" s="53"/>
      <c r="B31" s="16"/>
      <c r="C31" s="16"/>
      <c r="D31" s="54"/>
      <c r="E31" s="21"/>
      <c r="F31" s="58"/>
      <c r="G31" s="19" t="s">
        <v>42</v>
      </c>
      <c r="H31" s="35">
        <f>COUNTIF(A22:A22,"ДСКВ")</f>
        <v>0</v>
      </c>
      <c r="I31" s="59"/>
      <c r="J31" s="68" t="s">
        <v>47</v>
      </c>
      <c r="K31" s="60">
        <f>COUNTIF(F19:F28,"3 сп.р.")</f>
        <v>0</v>
      </c>
    </row>
    <row r="32" spans="1:11" ht="9.75" customHeight="1" x14ac:dyDescent="0.25">
      <c r="A32" s="22"/>
      <c r="K32" s="23"/>
    </row>
    <row r="33" spans="1:26" ht="15.6" x14ac:dyDescent="0.25">
      <c r="A33" s="99" t="s">
        <v>2</v>
      </c>
      <c r="B33" s="100"/>
      <c r="C33" s="100"/>
      <c r="D33" s="100"/>
      <c r="E33" s="101" t="s">
        <v>7</v>
      </c>
      <c r="F33" s="101"/>
      <c r="G33" s="101"/>
      <c r="H33" s="101"/>
      <c r="I33" s="101" t="s">
        <v>36</v>
      </c>
      <c r="J33" s="101"/>
      <c r="K33" s="102"/>
    </row>
    <row r="34" spans="1:26" x14ac:dyDescent="0.25">
      <c r="A34" s="22"/>
      <c r="B34" s="1"/>
      <c r="C34" s="1"/>
      <c r="E34" s="1"/>
      <c r="F34" s="18"/>
      <c r="G34" s="18"/>
      <c r="H34" s="18"/>
      <c r="I34" s="18"/>
      <c r="J34" s="18"/>
      <c r="K34" s="27"/>
    </row>
    <row r="35" spans="1:26" x14ac:dyDescent="0.25">
      <c r="A35" s="24"/>
      <c r="D35" s="25"/>
      <c r="E35" s="55"/>
      <c r="F35" s="25"/>
      <c r="G35" s="25"/>
      <c r="H35" s="56"/>
      <c r="I35" s="56"/>
      <c r="J35" s="25"/>
      <c r="K35" s="26"/>
    </row>
    <row r="36" spans="1:26" x14ac:dyDescent="0.25">
      <c r="A36" s="24"/>
      <c r="D36" s="25"/>
      <c r="E36" s="55"/>
      <c r="F36" s="25"/>
      <c r="G36" s="25"/>
      <c r="H36" s="56"/>
      <c r="I36" s="56"/>
      <c r="J36" s="25"/>
      <c r="K36" s="26"/>
    </row>
    <row r="37" spans="1:26" x14ac:dyDescent="0.25">
      <c r="A37" s="24"/>
      <c r="D37" s="25"/>
      <c r="E37" s="55"/>
      <c r="F37" s="25"/>
      <c r="G37" s="25"/>
      <c r="H37" s="56"/>
      <c r="I37" s="56"/>
      <c r="J37" s="25"/>
      <c r="K37" s="26"/>
    </row>
    <row r="38" spans="1:26" x14ac:dyDescent="0.25">
      <c r="A38" s="24"/>
      <c r="D38" s="25"/>
      <c r="E38" s="55"/>
      <c r="F38" s="25"/>
      <c r="G38" s="25"/>
      <c r="H38" s="56"/>
      <c r="I38" s="56"/>
      <c r="J38" s="25"/>
      <c r="K38" s="26"/>
    </row>
    <row r="39" spans="1:26" ht="16.2" thickBot="1" x14ac:dyDescent="0.3">
      <c r="A39" s="103" t="str">
        <f>G18</f>
        <v>БУКОВА О.Ю.(IК, г. Пенза)</v>
      </c>
      <c r="B39" s="104"/>
      <c r="C39" s="104"/>
      <c r="D39" s="104"/>
      <c r="E39" s="104" t="str">
        <f>G17</f>
        <v>ДЫШАКОВ А.С. (ВК, г. Москва)</v>
      </c>
      <c r="F39" s="104"/>
      <c r="G39" s="104"/>
      <c r="H39" s="104"/>
      <c r="I39" s="104" t="str">
        <f>G19</f>
        <v>КОЧЕТКОВ Д.А. (ВК, г. Саранск)</v>
      </c>
      <c r="J39" s="104"/>
      <c r="K39" s="105"/>
    </row>
    <row r="40" spans="1:26" s="10" customFormat="1" ht="14.4" thickTop="1" x14ac:dyDescent="0.25">
      <c r="A40" s="1"/>
      <c r="B40" s="25"/>
      <c r="C40" s="25"/>
      <c r="D40" s="1"/>
      <c r="F40" s="1"/>
      <c r="G40" s="1"/>
      <c r="H40" s="20"/>
      <c r="I40" s="2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8" customFormat="1" ht="18" x14ac:dyDescent="0.25">
      <c r="B41" s="39"/>
      <c r="C41" s="39"/>
      <c r="E41" s="40"/>
      <c r="H41" s="41"/>
      <c r="I41" s="41"/>
    </row>
    <row r="42" spans="1:26" ht="21" x14ac:dyDescent="0.25">
      <c r="A42" s="36"/>
      <c r="B42" s="36"/>
      <c r="C42" s="37"/>
      <c r="D42" s="94"/>
      <c r="E42" s="94"/>
      <c r="F42" s="94"/>
      <c r="G42" s="94"/>
    </row>
    <row r="43" spans="1:26" ht="18" x14ac:dyDescent="0.25">
      <c r="D43" s="38"/>
    </row>
  </sheetData>
  <autoFilter ref="B21:H21">
    <sortState ref="B22:H33">
      <sortCondition ref="H21"/>
    </sortState>
  </autoFilter>
  <sortState ref="A22:G26">
    <sortCondition ref="A22:A26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42:G42"/>
    <mergeCell ref="A24:D24"/>
    <mergeCell ref="G24:K24"/>
    <mergeCell ref="A33:D33"/>
    <mergeCell ref="E33:H33"/>
    <mergeCell ref="I33:K33"/>
    <mergeCell ref="A39:D39"/>
    <mergeCell ref="E39:H39"/>
    <mergeCell ref="I39:K39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7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2024-06-14T13:03:04Z</cp:lastPrinted>
  <dcterms:created xsi:type="dcterms:W3CDTF">1996-10-08T23:32:33Z</dcterms:created>
  <dcterms:modified xsi:type="dcterms:W3CDTF">2024-06-14T13:04:14Z</dcterms:modified>
</cp:coreProperties>
</file>