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570" tabRatio="789"/>
  </bookViews>
  <sheets>
    <sheet name="ВС 26.04 КЛАССИК" sheetId="127" r:id="rId1"/>
  </sheets>
  <definedNames>
    <definedName name="_xlnm._FilterDatabase" localSheetId="0" hidden="1">'ВС 26.04 КЛАССИК'!$B$21:$I$22</definedName>
    <definedName name="_xlnm.Print_Area" localSheetId="0">'ВС 26.04 КЛАССИК'!$A$1:$K$47</definedName>
  </definedNames>
  <calcPr calcId="145621"/>
</workbook>
</file>

<file path=xl/calcChain.xml><?xml version="1.0" encoding="utf-8"?>
<calcChain xmlns="http://schemas.openxmlformats.org/spreadsheetml/2006/main">
  <c r="I44" i="127" l="1"/>
  <c r="E44" i="127"/>
  <c r="A44" i="127"/>
  <c r="K36" i="127"/>
  <c r="H36" i="127"/>
  <c r="K35" i="127"/>
  <c r="H35" i="127"/>
  <c r="K34" i="127"/>
  <c r="H34" i="127"/>
  <c r="K33" i="127"/>
  <c r="H33" i="127"/>
  <c r="K32" i="127"/>
  <c r="K31" i="127"/>
  <c r="K30" i="127"/>
  <c r="H32" i="127" l="1"/>
  <c r="H31" i="127" s="1"/>
</calcChain>
</file>

<file path=xl/sharedStrings.xml><?xml version="1.0" encoding="utf-8"?>
<sst xmlns="http://schemas.openxmlformats.org/spreadsheetml/2006/main" count="97" uniqueCount="87">
  <si>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</si>
  <si>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</si>
  <si>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</si>
  <si>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</si>
  <si>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</si>
  <si>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</si>
  <si>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</si>
  <si>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</si>
  <si>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</si>
  <si>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</si>
  <si>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</si>
  <si>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</si>
  <si>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</si>
  <si>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</si>
  <si>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</si>
  <si>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</si>
  <si>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</si>
  <si>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</si>
  <si>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</si>
  <si>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</si>
  <si>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</si>
  <si>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</si>
  <si>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</si>
  <si>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</si>
  <si>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</si>
  <si>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</si>
  <si>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</si>
  <si>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</si>
  <si>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</si>
  <si>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</si>
  <si>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</si>
  <si>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</si>
  <si>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</si>
  <si>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</si>
  <si>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</si>
  <si>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</si>
  <si>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</si>
  <si>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</si>
  <si>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</si>
  <si>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</si>
  <si>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</si>
  <si>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</si>
  <si>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</si>
  <si>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</si>
  <si>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</si>
  <si>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</si>
  <si>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</si>
  <si>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</si>
  <si>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</si>
  <si>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</si>
  <si>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</si>
  <si>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</si>
  <si>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</si>
  <si>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</si>
  <si>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</si>
  <si>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</si>
  <si>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</si>
  <si>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</si>
  <si>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</si>
  <si>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</si>
  <si>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</si>
  <si>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КОЧЕТКОВ Д.А. (ВК, г. Саранск)</t>
  </si>
  <si>
    <t>Девушки 15-16 лет</t>
  </si>
  <si>
    <t>505</t>
  </si>
  <si>
    <t>10091229288</t>
  </si>
  <si>
    <t>Карпова Анастасия</t>
  </si>
  <si>
    <t>30.10.2009</t>
  </si>
  <si>
    <t>Мордовия</t>
  </si>
  <si>
    <t>23</t>
  </si>
  <si>
    <t>10091230096</t>
  </si>
  <si>
    <t>Богачева Виктория</t>
  </si>
  <si>
    <t>21.02.2008</t>
  </si>
  <si>
    <t>31</t>
  </si>
  <si>
    <t>10090062561</t>
  </si>
  <si>
    <t>Зеленина Кира</t>
  </si>
  <si>
    <t>06.11.2008</t>
  </si>
  <si>
    <t>55</t>
  </si>
  <si>
    <t>10090414084</t>
  </si>
  <si>
    <t>Кручинкина Лилия</t>
  </si>
  <si>
    <t>01.11.2009</t>
  </si>
  <si>
    <t>№ ЕКП 2024: 2008580018019395</t>
  </si>
  <si>
    <t>ДАТА ПРОВЕДЕНИЯ: 21 июня 2024г.</t>
  </si>
  <si>
    <t>63</t>
  </si>
  <si>
    <t>10093066430</t>
  </si>
  <si>
    <t>Бусарова Дарья</t>
  </si>
  <si>
    <t>03.04.2008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</si>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</sst>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vertical="center" wrapText="1"/>
    </xf>
    <xf numFmtId="14" fontId="16" fillId="2" borderId="40" xfId="8" applyNumberFormat="1" applyFont="1" applyFill="1" applyBorder="1" applyAlignment="1">
      <alignment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1" fontId="8" fillId="0" borderId="39" xfId="2" applyNumberFormat="1" applyFont="1" applyBorder="1" applyAlignment="1">
      <alignment horizontal="center" vertical="center"/>
    </xf>
    <xf numFmtId="1" fontId="8" fillId="0" borderId="38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0" fontId="16" fillId="2" borderId="43" xfId="2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657226</xdr:colOff>
      <xdr:row>0</xdr:row>
      <xdr:rowOff>0</xdr:rowOff>
    </xdr:from>
    <xdr:to>
      <xdr:col>10</xdr:col>
      <xdr:colOff>1216027</xdr:colOff>
      <xdr:row>3</xdr:row>
      <xdr:rowOff>208559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0"/>
          <a:ext cx="13684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topLeftCell="A4" zoomScaleNormal="100" zoomScaleSheetLayoutView="100" workbookViewId="0">
      <selection activeCell="H15" sqref="H15:K15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33.7109375" style="2" customWidth="1"/>
    <col min="5" max="5" width="11.7109375" style="14" customWidth="1"/>
    <col min="6" max="6" width="10.28515625" style="2" customWidth="1"/>
    <col min="7" max="7" width="31.140625" style="2" customWidth="1"/>
    <col min="8" max="8" width="11.28515625" style="31" customWidth="1"/>
    <col min="9" max="9" width="12.28515625" style="31" customWidth="1"/>
    <col min="10" max="10" width="12.140625" style="2" customWidth="1"/>
    <col min="11" max="11" width="18.7109375" style="2" customWidth="1"/>
  </cols>
  <sheetData>
    <row r="1" spans="1:11" ht="21" x14ac:dyDescent="0.2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1" x14ac:dyDescent="0.2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1" x14ac:dyDescent="0.2">
      <c r="A3" s="103" t="s">
        <v>52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" x14ac:dyDescent="0.2">
      <c r="A4" s="103" t="s">
        <v>53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x14ac:dyDescent="0.2">
      <c r="A5" s="103" t="s">
        <v>54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8.5" x14ac:dyDescent="0.2">
      <c r="A6" s="104" t="s">
        <v>86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1" x14ac:dyDescent="0.2">
      <c r="A7" s="105" t="s">
        <v>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21.75" thickBot="1" x14ac:dyDescent="0.25">
      <c r="A8" s="106" t="s">
        <v>24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19.5" thickTop="1" x14ac:dyDescent="0.2">
      <c r="A9" s="107" t="s">
        <v>16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18.75" x14ac:dyDescent="0.2">
      <c r="A10" s="110" t="s">
        <v>45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</row>
    <row r="11" spans="1:11" ht="18.75" x14ac:dyDescent="0.2">
      <c r="A11" s="110" t="s">
        <v>62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21" x14ac:dyDescent="0.2">
      <c r="A12" s="100" t="s">
        <v>24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ht="15.75" x14ac:dyDescent="0.2">
      <c r="A13" s="98" t="s">
        <v>55</v>
      </c>
      <c r="B13" s="99"/>
      <c r="C13" s="99"/>
      <c r="D13" s="99"/>
      <c r="E13" s="3"/>
      <c r="F13" s="92" t="s">
        <v>56</v>
      </c>
      <c r="G13" s="92"/>
      <c r="H13" s="16"/>
      <c r="I13" s="16"/>
      <c r="J13" s="4"/>
      <c r="K13" s="5" t="s">
        <v>50</v>
      </c>
    </row>
    <row r="14" spans="1:11" ht="15.75" x14ac:dyDescent="0.2">
      <c r="A14" s="121" t="s">
        <v>81</v>
      </c>
      <c r="B14" s="122"/>
      <c r="C14" s="122"/>
      <c r="D14" s="122"/>
      <c r="E14" s="6"/>
      <c r="F14" s="41" t="s">
        <v>57</v>
      </c>
      <c r="G14" s="41"/>
      <c r="H14" s="17"/>
      <c r="I14" s="17"/>
      <c r="J14" s="7"/>
      <c r="K14" s="8" t="s">
        <v>80</v>
      </c>
    </row>
    <row r="15" spans="1:11" ht="15" x14ac:dyDescent="0.2">
      <c r="A15" s="123" t="s">
        <v>6</v>
      </c>
      <c r="B15" s="124"/>
      <c r="C15" s="124"/>
      <c r="D15" s="124"/>
      <c r="E15" s="124"/>
      <c r="F15" s="124"/>
      <c r="G15" s="125"/>
      <c r="H15" s="126" t="s">
        <v>0</v>
      </c>
      <c r="I15" s="127"/>
      <c r="J15" s="127"/>
      <c r="K15" s="128"/>
    </row>
    <row r="16" spans="1:11" ht="15" x14ac:dyDescent="0.2">
      <c r="A16" s="18" t="s">
        <v>12</v>
      </c>
      <c r="B16" s="9"/>
      <c r="C16" s="9"/>
      <c r="D16" s="19"/>
      <c r="E16" s="20"/>
      <c r="F16" s="19"/>
      <c r="G16" s="10" t="s">
        <v>49</v>
      </c>
      <c r="H16" s="54" t="s">
        <v>29</v>
      </c>
      <c r="I16" s="55"/>
      <c r="J16" s="55"/>
      <c r="K16" s="56"/>
    </row>
    <row r="17" spans="1:11" ht="15" x14ac:dyDescent="0.2">
      <c r="A17" s="18" t="s">
        <v>13</v>
      </c>
      <c r="B17" s="9"/>
      <c r="C17" s="9"/>
      <c r="D17" s="10"/>
      <c r="E17" s="40"/>
      <c r="F17" s="21"/>
      <c r="G17" s="57" t="s">
        <v>51</v>
      </c>
      <c r="H17" s="54" t="s">
        <v>31</v>
      </c>
      <c r="I17" s="55"/>
      <c r="J17" s="55"/>
      <c r="K17" s="75" t="s">
        <v>58</v>
      </c>
    </row>
    <row r="18" spans="1:11" ht="15" x14ac:dyDescent="0.2">
      <c r="A18" s="18" t="s">
        <v>14</v>
      </c>
      <c r="B18" s="9"/>
      <c r="C18" s="9"/>
      <c r="D18" s="10"/>
      <c r="E18" s="40"/>
      <c r="F18" s="21"/>
      <c r="G18" s="57" t="s">
        <v>59</v>
      </c>
      <c r="H18" s="54" t="s">
        <v>32</v>
      </c>
      <c r="I18" s="55"/>
      <c r="J18" s="55"/>
      <c r="K18" s="75" t="s">
        <v>60</v>
      </c>
    </row>
    <row r="19" spans="1:11" ht="15.75" thickBot="1" x14ac:dyDescent="0.25">
      <c r="A19" s="18" t="s">
        <v>10</v>
      </c>
      <c r="B19" s="42"/>
      <c r="C19" s="42"/>
      <c r="D19" s="21"/>
      <c r="F19" s="44"/>
      <c r="G19" s="58" t="s">
        <v>61</v>
      </c>
      <c r="H19" s="43" t="s">
        <v>30</v>
      </c>
      <c r="I19" s="59"/>
      <c r="J19" s="39"/>
      <c r="K19" s="76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91"/>
      <c r="H20" s="22"/>
      <c r="I20" s="22"/>
      <c r="J20" s="12"/>
      <c r="K20" s="12"/>
    </row>
    <row r="21" spans="1:11" ht="28.15" customHeight="1" thickTop="1" x14ac:dyDescent="0.2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37" t="s">
        <v>38</v>
      </c>
      <c r="I21" s="138"/>
      <c r="J21" s="133" t="s">
        <v>18</v>
      </c>
      <c r="K21" s="135" t="s">
        <v>9</v>
      </c>
    </row>
    <row r="22" spans="1:11" ht="13.9" customHeight="1" thickBot="1" x14ac:dyDescent="0.25">
      <c r="A22" s="96"/>
      <c r="B22" s="87"/>
      <c r="C22" s="87"/>
      <c r="D22" s="87"/>
      <c r="E22" s="88"/>
      <c r="F22" s="90"/>
      <c r="G22" s="87"/>
      <c r="H22" s="95"/>
      <c r="I22" s="89"/>
      <c r="J22" s="134"/>
      <c r="K22" s="136"/>
    </row>
    <row r="23" spans="1:11" ht="15.75" x14ac:dyDescent="0.25">
      <c r="A23" s="97">
        <v>1</v>
      </c>
      <c r="B23" s="139" t="s">
        <v>82</v>
      </c>
      <c r="C23" s="139" t="s">
        <v>83</v>
      </c>
      <c r="D23" s="139" t="s">
        <v>84</v>
      </c>
      <c r="E23" s="139" t="s">
        <v>85</v>
      </c>
      <c r="F23" s="139" t="s">
        <v>20</v>
      </c>
      <c r="G23" s="139" t="s">
        <v>67</v>
      </c>
      <c r="H23" s="97"/>
      <c r="I23" s="94"/>
      <c r="J23" s="77"/>
      <c r="K23" s="78"/>
    </row>
    <row r="24" spans="1:11" ht="15.75" x14ac:dyDescent="0.25">
      <c r="A24" s="97">
        <v>2</v>
      </c>
      <c r="B24" s="139" t="s">
        <v>63</v>
      </c>
      <c r="C24" s="139" t="s">
        <v>64</v>
      </c>
      <c r="D24" s="139" t="s">
        <v>65</v>
      </c>
      <c r="E24" s="139" t="s">
        <v>66</v>
      </c>
      <c r="F24" s="139" t="s">
        <v>20</v>
      </c>
      <c r="G24" s="139" t="s">
        <v>67</v>
      </c>
      <c r="H24" s="97"/>
      <c r="I24" s="93"/>
      <c r="J24" s="77"/>
      <c r="K24" s="78"/>
    </row>
    <row r="25" spans="1:11" ht="15.75" x14ac:dyDescent="0.25">
      <c r="A25" s="97">
        <v>3</v>
      </c>
      <c r="B25" s="139" t="s">
        <v>68</v>
      </c>
      <c r="C25" s="139" t="s">
        <v>69</v>
      </c>
      <c r="D25" s="139" t="s">
        <v>70</v>
      </c>
      <c r="E25" s="139" t="s">
        <v>71</v>
      </c>
      <c r="F25" s="139" t="s">
        <v>20</v>
      </c>
      <c r="G25" s="139" t="s">
        <v>67</v>
      </c>
      <c r="H25" s="97"/>
      <c r="I25" s="93"/>
      <c r="J25" s="77"/>
      <c r="K25" s="78"/>
    </row>
    <row r="26" spans="1:11" ht="15.75" x14ac:dyDescent="0.25">
      <c r="A26" s="97">
        <v>4</v>
      </c>
      <c r="B26" s="139" t="s">
        <v>72</v>
      </c>
      <c r="C26" s="139" t="s">
        <v>73</v>
      </c>
      <c r="D26" s="139" t="s">
        <v>74</v>
      </c>
      <c r="E26" s="139" t="s">
        <v>75</v>
      </c>
      <c r="F26" s="139" t="s">
        <v>20</v>
      </c>
      <c r="G26" s="139" t="s">
        <v>67</v>
      </c>
      <c r="H26" s="97"/>
      <c r="I26" s="93"/>
      <c r="J26" s="77"/>
      <c r="K26" s="78"/>
    </row>
    <row r="27" spans="1:11" ht="15.75" x14ac:dyDescent="0.25">
      <c r="A27" s="97">
        <v>5</v>
      </c>
      <c r="B27" s="139" t="s">
        <v>76</v>
      </c>
      <c r="C27" s="139" t="s">
        <v>77</v>
      </c>
      <c r="D27" s="139" t="s">
        <v>78</v>
      </c>
      <c r="E27" s="139" t="s">
        <v>79</v>
      </c>
      <c r="F27" s="139" t="s">
        <v>46</v>
      </c>
      <c r="G27" s="139" t="s">
        <v>67</v>
      </c>
      <c r="H27" s="97"/>
      <c r="I27" s="93"/>
      <c r="J27" s="77"/>
      <c r="K27" s="78"/>
    </row>
    <row r="28" spans="1:11" ht="16.5" thickBot="1" x14ac:dyDescent="0.25">
      <c r="A28" s="23"/>
      <c r="B28" s="24"/>
      <c r="C28" s="24"/>
      <c r="D28" s="1"/>
      <c r="E28" s="25"/>
      <c r="F28" s="15"/>
      <c r="G28" s="15"/>
      <c r="H28" s="26"/>
      <c r="I28" s="26"/>
      <c r="J28" s="27"/>
      <c r="K28" s="27"/>
    </row>
    <row r="29" spans="1:11" ht="15.75" thickTop="1" x14ac:dyDescent="0.2">
      <c r="A29" s="129" t="s">
        <v>3</v>
      </c>
      <c r="B29" s="130"/>
      <c r="C29" s="130"/>
      <c r="D29" s="130"/>
      <c r="E29" s="53"/>
      <c r="F29" s="53"/>
      <c r="G29" s="131" t="s">
        <v>25</v>
      </c>
      <c r="H29" s="131"/>
      <c r="I29" s="130"/>
      <c r="J29" s="131"/>
      <c r="K29" s="132"/>
    </row>
    <row r="30" spans="1:11" x14ac:dyDescent="0.2">
      <c r="A30" s="67" t="s">
        <v>33</v>
      </c>
      <c r="B30" s="21"/>
      <c r="C30" s="21"/>
      <c r="D30" s="68"/>
      <c r="E30" s="29"/>
      <c r="F30" s="65"/>
      <c r="G30" s="28" t="s">
        <v>21</v>
      </c>
      <c r="H30" s="61">
        <v>1</v>
      </c>
      <c r="I30" s="71"/>
      <c r="J30" s="45" t="s">
        <v>19</v>
      </c>
      <c r="K30" s="74">
        <f>COUNTIF(F23:F27,"ЗМС")</f>
        <v>0</v>
      </c>
    </row>
    <row r="31" spans="1:11" x14ac:dyDescent="0.2">
      <c r="A31" s="67" t="s">
        <v>34</v>
      </c>
      <c r="B31" s="21"/>
      <c r="C31" s="21"/>
      <c r="D31" s="68"/>
      <c r="E31" s="2"/>
      <c r="F31" s="66"/>
      <c r="G31" s="30" t="s">
        <v>43</v>
      </c>
      <c r="H31" s="60">
        <f>H32+H35</f>
        <v>5</v>
      </c>
      <c r="I31" s="63"/>
      <c r="J31" s="45" t="s">
        <v>15</v>
      </c>
      <c r="K31" s="74">
        <f>COUNTIF(F23:F27,"МСМК")</f>
        <v>0</v>
      </c>
    </row>
    <row r="32" spans="1:11" x14ac:dyDescent="0.2">
      <c r="A32" s="67" t="s">
        <v>35</v>
      </c>
      <c r="B32" s="21"/>
      <c r="C32" s="21"/>
      <c r="D32" s="68"/>
      <c r="E32" s="2"/>
      <c r="F32" s="66"/>
      <c r="G32" s="30" t="s">
        <v>44</v>
      </c>
      <c r="H32" s="60">
        <f>H33+H34+H36</f>
        <v>5</v>
      </c>
      <c r="I32" s="63"/>
      <c r="J32" s="45" t="s">
        <v>17</v>
      </c>
      <c r="K32" s="74">
        <f>COUNTIF(F23:F27,"МС")</f>
        <v>0</v>
      </c>
    </row>
    <row r="33" spans="1:11" x14ac:dyDescent="0.2">
      <c r="A33" s="67" t="s">
        <v>36</v>
      </c>
      <c r="B33" s="21"/>
      <c r="C33" s="21"/>
      <c r="D33" s="68"/>
      <c r="E33" s="2"/>
      <c r="F33" s="66"/>
      <c r="G33" s="30" t="s">
        <v>39</v>
      </c>
      <c r="H33" s="61">
        <f>COUNT(A23:A27)</f>
        <v>5</v>
      </c>
      <c r="I33" s="62"/>
      <c r="J33" s="45" t="s">
        <v>20</v>
      </c>
      <c r="K33" s="74">
        <f>COUNTIF(F23:F27,"КМС")</f>
        <v>4</v>
      </c>
    </row>
    <row r="34" spans="1:11" x14ac:dyDescent="0.2">
      <c r="A34" s="67"/>
      <c r="B34" s="21"/>
      <c r="C34" s="21"/>
      <c r="D34" s="68"/>
      <c r="E34" s="2"/>
      <c r="F34" s="66"/>
      <c r="G34" s="30" t="s">
        <v>40</v>
      </c>
      <c r="H34" s="61">
        <f>COUNTIF(A23:A27,"НФ")</f>
        <v>0</v>
      </c>
      <c r="I34" s="62"/>
      <c r="J34" s="81" t="s">
        <v>46</v>
      </c>
      <c r="K34" s="74">
        <f>COUNTIF(F23:F27,"1 сп.р.")</f>
        <v>1</v>
      </c>
    </row>
    <row r="35" spans="1:11" x14ac:dyDescent="0.2">
      <c r="A35" s="67"/>
      <c r="B35" s="21"/>
      <c r="C35" s="21"/>
      <c r="D35" s="68"/>
      <c r="E35" s="2"/>
      <c r="F35" s="66"/>
      <c r="G35" s="30" t="s">
        <v>41</v>
      </c>
      <c r="H35" s="46">
        <f>COUNTIF(A23:A27,"НС")</f>
        <v>0</v>
      </c>
      <c r="I35" s="64"/>
      <c r="J35" s="80" t="s">
        <v>48</v>
      </c>
      <c r="K35" s="74">
        <f>COUNTIF(F23:F27,"2 сп.р.")</f>
        <v>0</v>
      </c>
    </row>
    <row r="36" spans="1:11" x14ac:dyDescent="0.2">
      <c r="A36" s="67"/>
      <c r="B36" s="21"/>
      <c r="C36" s="21"/>
      <c r="D36" s="68"/>
      <c r="E36" s="32"/>
      <c r="F36" s="72"/>
      <c r="G36" s="30" t="s">
        <v>42</v>
      </c>
      <c r="H36" s="46">
        <f>COUNTIF(A23:A27,"ДСКВ")</f>
        <v>0</v>
      </c>
      <c r="I36" s="73"/>
      <c r="J36" s="79" t="s">
        <v>47</v>
      </c>
      <c r="K36" s="74">
        <f>COUNTIF(F23:F27,"3 сп.р.")</f>
        <v>0</v>
      </c>
    </row>
    <row r="37" spans="1:11" x14ac:dyDescent="0.2">
      <c r="A37" s="33"/>
      <c r="K37" s="34"/>
    </row>
    <row r="38" spans="1:11" ht="15.75" x14ac:dyDescent="0.2">
      <c r="A38" s="114" t="s">
        <v>2</v>
      </c>
      <c r="B38" s="115"/>
      <c r="C38" s="115"/>
      <c r="D38" s="115"/>
      <c r="E38" s="116" t="s">
        <v>7</v>
      </c>
      <c r="F38" s="116"/>
      <c r="G38" s="116"/>
      <c r="H38" s="116"/>
      <c r="I38" s="116" t="s">
        <v>37</v>
      </c>
      <c r="J38" s="116"/>
      <c r="K38" s="117"/>
    </row>
    <row r="39" spans="1:11" x14ac:dyDescent="0.2">
      <c r="A39" s="33"/>
      <c r="B39" s="2"/>
      <c r="C39" s="2"/>
      <c r="E39" s="2"/>
      <c r="F39" s="29"/>
      <c r="G39" s="29"/>
      <c r="H39" s="29"/>
      <c r="I39" s="29"/>
      <c r="J39" s="29"/>
      <c r="K39" s="38"/>
    </row>
    <row r="40" spans="1:11" x14ac:dyDescent="0.2">
      <c r="A40" s="35"/>
      <c r="D40" s="36"/>
      <c r="E40" s="69"/>
      <c r="F40" s="36"/>
      <c r="G40" s="36"/>
      <c r="H40" s="70"/>
      <c r="I40" s="70"/>
      <c r="J40" s="36"/>
      <c r="K40" s="37"/>
    </row>
    <row r="41" spans="1:11" x14ac:dyDescent="0.2">
      <c r="A41" s="35"/>
      <c r="D41" s="36"/>
      <c r="E41" s="69"/>
      <c r="F41" s="36"/>
      <c r="G41" s="36"/>
      <c r="H41" s="70"/>
      <c r="I41" s="70"/>
      <c r="J41" s="36"/>
      <c r="K41" s="37"/>
    </row>
    <row r="42" spans="1:11" x14ac:dyDescent="0.2">
      <c r="A42" s="35"/>
      <c r="D42" s="36"/>
      <c r="E42" s="69"/>
      <c r="F42" s="36"/>
      <c r="G42" s="36"/>
      <c r="H42" s="70"/>
      <c r="I42" s="70"/>
      <c r="J42" s="36"/>
      <c r="K42" s="37"/>
    </row>
    <row r="43" spans="1:11" x14ac:dyDescent="0.2">
      <c r="A43" s="35"/>
      <c r="D43" s="36"/>
      <c r="E43" s="69"/>
      <c r="F43" s="36"/>
      <c r="G43" s="36"/>
      <c r="H43" s="70"/>
      <c r="I43" s="70"/>
      <c r="J43" s="36"/>
      <c r="K43" s="37"/>
    </row>
    <row r="44" spans="1:11" ht="16.5" thickBot="1" x14ac:dyDescent="0.25">
      <c r="A44" s="118" t="str">
        <f>G18</f>
        <v>БУКОВА О.Ю.(IК, г. Пенза)</v>
      </c>
      <c r="B44" s="119"/>
      <c r="C44" s="119"/>
      <c r="D44" s="119"/>
      <c r="E44" s="119" t="str">
        <f>G17</f>
        <v>БОЯРОВ В.В. (ВК, г. Саранск)</v>
      </c>
      <c r="F44" s="119"/>
      <c r="G44" s="119"/>
      <c r="H44" s="119"/>
      <c r="I44" s="119" t="str">
        <f>G19</f>
        <v>КОЧЕТКОВ Д.А. (ВК, г. Саранск)</v>
      </c>
      <c r="J44" s="119"/>
      <c r="K44" s="120"/>
    </row>
    <row r="45" spans="1:11" ht="13.5" thickTop="1" x14ac:dyDescent="0.2"/>
    <row r="46" spans="1:11" ht="18.75" x14ac:dyDescent="0.2">
      <c r="A46" s="49"/>
      <c r="B46" s="50"/>
      <c r="C46" s="50"/>
      <c r="D46" s="49"/>
      <c r="E46" s="51"/>
      <c r="F46" s="49"/>
      <c r="G46" s="49"/>
      <c r="H46" s="52"/>
      <c r="I46" s="52"/>
      <c r="J46" s="49"/>
      <c r="K46" s="49"/>
    </row>
    <row r="47" spans="1:11" ht="21" x14ac:dyDescent="0.2">
      <c r="A47" s="47"/>
      <c r="B47" s="47"/>
      <c r="C47" s="48"/>
      <c r="D47" s="113"/>
      <c r="E47" s="113"/>
      <c r="F47" s="113"/>
      <c r="G47" s="113"/>
    </row>
    <row r="48" spans="1:11" ht="18.75" x14ac:dyDescent="0.2">
      <c r="D48" s="49"/>
    </row>
  </sheetData>
  <autoFilter ref="B21:I22">
    <filterColumn colId="6" showButton="0"/>
  </autoFilter>
  <mergeCells count="28">
    <mergeCell ref="A14:D14"/>
    <mergeCell ref="A15:G15"/>
    <mergeCell ref="H15:K15"/>
    <mergeCell ref="A29:D29"/>
    <mergeCell ref="G29:K29"/>
    <mergeCell ref="J21:J22"/>
    <mergeCell ref="K21:K22"/>
    <mergeCell ref="H21:I21"/>
    <mergeCell ref="D47:G47"/>
    <mergeCell ref="A38:D38"/>
    <mergeCell ref="E38:H38"/>
    <mergeCell ref="I38:K38"/>
    <mergeCell ref="A44:D44"/>
    <mergeCell ref="E44:H44"/>
    <mergeCell ref="I44:K44"/>
    <mergeCell ref="A13:D1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 26.04 КЛАССИК</vt:lpstr>
      <vt:lpstr>'ВС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2023-09-13T11:33:55Z</cp:lastPrinted>
  <dcterms:created xsi:type="dcterms:W3CDTF">1996-10-08T23:32:33Z</dcterms:created>
  <dcterms:modified xsi:type="dcterms:W3CDTF">2024-06-24T09:24:14Z</dcterms:modified>
</cp:coreProperties>
</file>