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спринт  д15-16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F59" i="1"/>
  <c r="D59" i="1"/>
  <c r="I52" i="1"/>
  <c r="G52" i="1"/>
  <c r="I51" i="1"/>
  <c r="G51" i="1"/>
  <c r="I50" i="1"/>
  <c r="G50" i="1"/>
  <c r="I49" i="1"/>
  <c r="G49" i="1"/>
  <c r="I48" i="1"/>
  <c r="I47" i="1"/>
  <c r="I46" i="1"/>
  <c r="G48" i="1" l="1"/>
  <c r="G47" i="1" s="1"/>
</calcChain>
</file>

<file path=xl/sharedStrings.xml><?xml version="1.0" encoding="utf-8"?>
<sst xmlns="http://schemas.openxmlformats.org/spreadsheetml/2006/main" count="133" uniqueCount="83">
  <si>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</si>
  <si>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</si>
  <si>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</si>
  <si>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</si>
  <si>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</si>
  <si>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</si>
  <si>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</si>
  <si>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Юноши 15-16 лет</t>
  </si>
  <si>
    <t>МЕСТО ПРОВЕДЕНИЯ: г. Санкт-Петербург</t>
  </si>
  <si>
    <t>№ ВРВС: 0080431611Я</t>
  </si>
  <si>
    <t>ДАТА ПРОВЕДЕНИЯ:16 Октября 2024 года</t>
  </si>
  <si>
    <t>№ ЕКП 2024: 2008780021017499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</si>
  <si>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</si>
  <si>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</si>
  <si>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</si>
  <si>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</si>
  <si>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</si>
  <si>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</si>
  <si>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</si>
  <si>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</si>
  <si>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</si>
  <si>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</si>
  <si>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</si>
  <si>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</si>
  <si>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</si>
  <si>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</si>
  <si>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</si>
  <si>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</si>
  <si>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</si>
  <si>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</si>
  <si>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</si>
  <si>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</si>
  <si>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</si>
  <si>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</si>
  <si>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Зыбин Артем</t>
  </si>
  <si>
    <t>КМС</t>
  </si>
  <si>
    <t>Тульская область</t>
  </si>
  <si>
    <t>Раев Фома</t>
  </si>
  <si>
    <t>Санкт-Петербург</t>
  </si>
  <si>
    <t>1 СР</t>
  </si>
  <si>
    <t>Самойлов Артем</t>
  </si>
  <si>
    <t>Пушкарев Ярослав</t>
  </si>
  <si>
    <t>Казаков Владислав</t>
  </si>
  <si>
    <t>Бутенко Никита</t>
  </si>
  <si>
    <t>Никишин Александр</t>
  </si>
  <si>
    <t>Демиш Михаил</t>
  </si>
  <si>
    <t>Мокеев Захар</t>
  </si>
  <si>
    <t>Соколовский Кирилл</t>
  </si>
  <si>
    <t>Москва</t>
  </si>
  <si>
    <t>Гончар Константин</t>
  </si>
  <si>
    <t>Савостиков Никита</t>
  </si>
  <si>
    <t>Острицов Ратмир</t>
  </si>
  <si>
    <t>Захаров Илья</t>
  </si>
  <si>
    <t>2 СР</t>
  </si>
  <si>
    <t>Козлов Матвей</t>
  </si>
  <si>
    <t>Гичкин Артем</t>
  </si>
  <si>
    <t>Прокопенко Владислав</t>
  </si>
  <si>
    <t>Ростовская область</t>
  </si>
  <si>
    <t>Двойников Вадим</t>
  </si>
  <si>
    <t>3 СР</t>
  </si>
  <si>
    <t>Шевцов Максим</t>
  </si>
  <si>
    <t>Козырь Александр</t>
  </si>
  <si>
    <t>Пухов Иван</t>
  </si>
  <si>
    <t>Леонтьев Кирилл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</si>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</sst>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2" fillId="0" borderId="0"/>
  </cellStyleXfs>
  <cellXfs count="111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8" xfId="1" applyFont="1" applyBorder="1" applyAlignment="1">
      <alignment horizontal="left" vertical="center"/>
    </xf>
    <xf numFmtId="14" fontId="14" fillId="0" borderId="28" xfId="1" applyNumberFormat="1" applyFont="1" applyBorder="1" applyAlignment="1">
      <alignment horizontal="center" vertical="center"/>
    </xf>
    <xf numFmtId="166" fontId="15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166" fontId="3" fillId="0" borderId="28" xfId="1" applyNumberFormat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18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/>
    </xf>
    <xf numFmtId="0" fontId="19" fillId="0" borderId="3" xfId="3" applyFont="1" applyBorder="1" applyAlignment="1">
      <alignment vertical="center" wrapText="1"/>
    </xf>
    <xf numFmtId="14" fontId="18" fillId="0" borderId="3" xfId="1" applyNumberFormat="1" applyFont="1" applyBorder="1" applyAlignment="1">
      <alignment horizontal="center" vertical="center" wrapText="1"/>
    </xf>
    <xf numFmtId="167" fontId="18" fillId="0" borderId="3" xfId="1" applyNumberFormat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0" fontId="7" fillId="3" borderId="32" xfId="1" applyFont="1" applyFill="1" applyBorder="1" applyAlignment="1">
      <alignment vertical="center"/>
    </xf>
    <xf numFmtId="0" fontId="3" fillId="0" borderId="28" xfId="1" applyFont="1" applyBorder="1" applyAlignment="1">
      <alignment vertical="center"/>
    </xf>
    <xf numFmtId="49" fontId="3" fillId="0" borderId="28" xfId="1" applyNumberFormat="1" applyFont="1" applyBorder="1" applyAlignment="1">
      <alignment horizontal="left" vertical="center"/>
    </xf>
    <xf numFmtId="49" fontId="3" fillId="0" borderId="28" xfId="1" applyNumberFormat="1" applyFont="1" applyBorder="1" applyAlignment="1">
      <alignment vertical="center"/>
    </xf>
    <xf numFmtId="9" fontId="3" fillId="0" borderId="28" xfId="1" applyNumberFormat="1" applyFont="1" applyBorder="1" applyAlignment="1">
      <alignment horizontal="left" vertical="center"/>
    </xf>
    <xf numFmtId="2" fontId="3" fillId="0" borderId="28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/>
    </xf>
    <xf numFmtId="0" fontId="21" fillId="0" borderId="21" xfId="1" applyFont="1" applyBorder="1" applyAlignment="1">
      <alignment horizontal="center"/>
    </xf>
    <xf numFmtId="49" fontId="3" fillId="0" borderId="28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">
    <cellStyle name="Обычный" xfId="0" builtinId="0"/>
    <cellStyle name="Обычный 2 2 2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52</xdr:row>
      <xdr:rowOff>47625</xdr:rowOff>
    </xdr:from>
    <xdr:to>
      <xdr:col>6</xdr:col>
      <xdr:colOff>647700</xdr:colOff>
      <xdr:row>58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1153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542925</xdr:colOff>
      <xdr:row>53</xdr:row>
      <xdr:rowOff>114300</xdr:rowOff>
    </xdr:from>
    <xdr:to>
      <xdr:col>3</xdr:col>
      <xdr:colOff>1323975</xdr:colOff>
      <xdr:row>57</xdr:row>
      <xdr:rowOff>85725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13823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400050</xdr:colOff>
      <xdr:row>53</xdr:row>
      <xdr:rowOff>0</xdr:rowOff>
    </xdr:from>
    <xdr:to>
      <xdr:col>8</xdr:col>
      <xdr:colOff>552450</xdr:colOff>
      <xdr:row>58</xdr:row>
      <xdr:rowOff>133350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12680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pageSetUpPr fitToPage="1"/>
  </sheetPr>
  <dimension ref="A1:I60"/>
  <sheetViews>
    <sheetView tabSelected="1" topLeftCell="A25" zoomScaleNormal="100" workbookViewId="0">
      <selection activeCell="L40" sqref="L40"/>
    </sheetView>
  </sheetViews>
  <sheetFormatPr defaultRowHeight="12.75" x14ac:dyDescent="0.2"/>
  <cols>
    <col min="1" max="1" width="9.140625" style="1"/>
    <col min="2" max="2" width="8.5703125" style="1" customWidth="1"/>
    <col min="3" max="3" width="14.140625" style="1" customWidth="1"/>
    <col min="4" max="4" width="20.71093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9" ht="2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9" ht="8.25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</row>
    <row r="3" spans="1:9" ht="21" x14ac:dyDescent="0.2">
      <c r="A3" s="110" t="s">
        <v>1</v>
      </c>
      <c r="B3" s="110"/>
      <c r="C3" s="110"/>
      <c r="D3" s="110"/>
      <c r="E3" s="110"/>
      <c r="F3" s="110"/>
      <c r="G3" s="110"/>
      <c r="H3" s="110"/>
      <c r="I3" s="110"/>
    </row>
    <row r="4" spans="1:9" ht="10.9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</row>
    <row r="5" spans="1:9" x14ac:dyDescent="0.2">
      <c r="A5" s="70" t="s">
        <v>2</v>
      </c>
      <c r="B5" s="70"/>
      <c r="C5" s="70"/>
      <c r="D5" s="70"/>
      <c r="E5" s="70"/>
      <c r="F5" s="70"/>
      <c r="G5" s="70"/>
      <c r="H5" s="70"/>
      <c r="I5" s="70"/>
    </row>
    <row r="6" spans="1:9" ht="20.45" customHeight="1" x14ac:dyDescent="0.2">
      <c r="A6" s="96" t="s">
        <v>3</v>
      </c>
      <c r="B6" s="96"/>
      <c r="C6" s="96"/>
      <c r="D6" s="96"/>
      <c r="E6" s="96"/>
      <c r="F6" s="96"/>
      <c r="G6" s="96"/>
      <c r="H6" s="96"/>
      <c r="I6" s="96"/>
    </row>
    <row r="7" spans="1:9" ht="19.149999999999999" customHeight="1" x14ac:dyDescent="0.2">
      <c r="A7" s="96" t="s">
        <v>4</v>
      </c>
      <c r="B7" s="96"/>
      <c r="C7" s="96"/>
      <c r="D7" s="96"/>
      <c r="E7" s="96"/>
      <c r="F7" s="96"/>
      <c r="G7" s="96"/>
      <c r="H7" s="96"/>
      <c r="I7" s="96"/>
    </row>
    <row r="8" spans="1:9" ht="7.9" customHeight="1" thickBot="1" x14ac:dyDescent="0.25">
      <c r="A8" s="97"/>
      <c r="B8" s="97"/>
      <c r="C8" s="97"/>
      <c r="D8" s="97"/>
      <c r="E8" s="97"/>
      <c r="F8" s="97"/>
      <c r="G8" s="97"/>
      <c r="H8" s="97"/>
      <c r="I8" s="97"/>
    </row>
    <row r="9" spans="1:9" ht="19.5" thickTop="1" x14ac:dyDescent="0.2">
      <c r="A9" s="98" t="s">
        <v>5</v>
      </c>
      <c r="B9" s="99"/>
      <c r="C9" s="99"/>
      <c r="D9" s="99"/>
      <c r="E9" s="99"/>
      <c r="F9" s="99"/>
      <c r="G9" s="99"/>
      <c r="H9" s="99"/>
      <c r="I9" s="100"/>
    </row>
    <row r="10" spans="1:9" ht="18.75" x14ac:dyDescent="0.2">
      <c r="A10" s="101" t="s">
        <v>6</v>
      </c>
      <c r="B10" s="102"/>
      <c r="C10" s="102"/>
      <c r="D10" s="102"/>
      <c r="E10" s="102"/>
      <c r="F10" s="102"/>
      <c r="G10" s="102"/>
      <c r="H10" s="102"/>
      <c r="I10" s="103"/>
    </row>
    <row r="11" spans="1:9" ht="18.75" x14ac:dyDescent="0.2">
      <c r="A11" s="104" t="s">
        <v>7</v>
      </c>
      <c r="B11" s="105"/>
      <c r="C11" s="105"/>
      <c r="D11" s="105"/>
      <c r="E11" s="105"/>
      <c r="F11" s="105"/>
      <c r="G11" s="105"/>
      <c r="H11" s="105"/>
      <c r="I11" s="106"/>
    </row>
    <row r="12" spans="1:9" ht="15.6" customHeight="1" x14ac:dyDescent="0.2">
      <c r="A12" s="107"/>
      <c r="B12" s="108"/>
      <c r="C12" s="108"/>
      <c r="D12" s="108"/>
      <c r="E12" s="108"/>
      <c r="F12" s="108"/>
      <c r="G12" s="108"/>
      <c r="H12" s="108"/>
      <c r="I12" s="109"/>
    </row>
    <row r="13" spans="1:9" ht="15.75" x14ac:dyDescent="0.2">
      <c r="A13" s="85" t="s">
        <v>8</v>
      </c>
      <c r="B13" s="86"/>
      <c r="C13" s="86"/>
      <c r="D13" s="86"/>
      <c r="E13" s="2"/>
      <c r="F13" s="3"/>
      <c r="G13" s="4"/>
      <c r="H13" s="5"/>
      <c r="I13" s="6" t="s">
        <v>9</v>
      </c>
    </row>
    <row r="14" spans="1:9" ht="15.75" x14ac:dyDescent="0.2">
      <c r="A14" s="87" t="s">
        <v>10</v>
      </c>
      <c r="B14" s="88"/>
      <c r="C14" s="88"/>
      <c r="D14" s="88"/>
      <c r="E14" s="7"/>
      <c r="F14" s="8"/>
      <c r="G14" s="9"/>
      <c r="H14" s="10"/>
      <c r="I14" s="11" t="s">
        <v>11</v>
      </c>
    </row>
    <row r="15" spans="1:9" ht="15" x14ac:dyDescent="0.2">
      <c r="A15" s="89" t="s">
        <v>12</v>
      </c>
      <c r="B15" s="90"/>
      <c r="C15" s="90"/>
      <c r="D15" s="90"/>
      <c r="E15" s="90"/>
      <c r="F15" s="90"/>
      <c r="G15" s="91"/>
      <c r="H15" s="92" t="s">
        <v>13</v>
      </c>
      <c r="I15" s="93"/>
    </row>
    <row r="16" spans="1:9" ht="15" x14ac:dyDescent="0.2">
      <c r="A16" s="12" t="s">
        <v>14</v>
      </c>
      <c r="B16" s="13"/>
      <c r="C16" s="13"/>
      <c r="D16" s="14"/>
      <c r="E16" s="15" t="s">
        <v>2</v>
      </c>
      <c r="F16" s="14"/>
      <c r="G16" s="15"/>
      <c r="H16" s="94" t="s">
        <v>15</v>
      </c>
      <c r="I16" s="95"/>
    </row>
    <row r="17" spans="1:9" ht="15" x14ac:dyDescent="0.2">
      <c r="A17" s="12" t="s">
        <v>16</v>
      </c>
      <c r="B17" s="13"/>
      <c r="C17" s="13"/>
      <c r="D17" s="15"/>
      <c r="E17" s="16"/>
      <c r="F17" s="14"/>
      <c r="G17" s="17" t="s">
        <v>17</v>
      </c>
      <c r="H17" s="79" t="s">
        <v>18</v>
      </c>
      <c r="I17" s="80"/>
    </row>
    <row r="18" spans="1:9" ht="15" x14ac:dyDescent="0.2">
      <c r="A18" s="12" t="s">
        <v>19</v>
      </c>
      <c r="B18" s="13"/>
      <c r="C18" s="13"/>
      <c r="D18" s="15"/>
      <c r="E18" s="16"/>
      <c r="F18" s="14"/>
      <c r="G18" s="17" t="s">
        <v>20</v>
      </c>
      <c r="H18" s="79" t="s">
        <v>21</v>
      </c>
      <c r="I18" s="80"/>
    </row>
    <row r="19" spans="1:9" ht="15.75" thickBot="1" x14ac:dyDescent="0.25">
      <c r="A19" s="18" t="s">
        <v>22</v>
      </c>
      <c r="B19" s="19"/>
      <c r="C19" s="19"/>
      <c r="D19" s="20"/>
      <c r="E19" s="21"/>
      <c r="F19" s="20"/>
      <c r="G19" s="17" t="s">
        <v>23</v>
      </c>
      <c r="H19" s="22" t="s">
        <v>24</v>
      </c>
      <c r="I19" s="23"/>
    </row>
    <row r="20" spans="1:9" ht="14.25" thickTop="1" thickBot="1" x14ac:dyDescent="0.25">
      <c r="A20" s="24"/>
      <c r="B20" s="25"/>
      <c r="C20" s="25"/>
      <c r="D20" s="26"/>
      <c r="E20" s="27"/>
      <c r="F20" s="26"/>
      <c r="G20" s="26"/>
      <c r="H20" s="28"/>
      <c r="I20" s="28"/>
    </row>
    <row r="21" spans="1:9" ht="26.25" thickTop="1" x14ac:dyDescent="0.2">
      <c r="A21" s="29" t="s">
        <v>25</v>
      </c>
      <c r="B21" s="30" t="s">
        <v>26</v>
      </c>
      <c r="C21" s="30" t="s">
        <v>27</v>
      </c>
      <c r="D21" s="30" t="s">
        <v>28</v>
      </c>
      <c r="E21" s="31" t="s">
        <v>29</v>
      </c>
      <c r="F21" s="30" t="s">
        <v>30</v>
      </c>
      <c r="G21" s="30" t="s">
        <v>31</v>
      </c>
      <c r="H21" s="32" t="s">
        <v>32</v>
      </c>
      <c r="I21" s="33" t="s">
        <v>33</v>
      </c>
    </row>
    <row r="22" spans="1:9" ht="19.149999999999999" customHeight="1" x14ac:dyDescent="0.2">
      <c r="A22" s="34">
        <v>1</v>
      </c>
      <c r="B22" s="35">
        <v>84</v>
      </c>
      <c r="C22" s="36">
        <v>10131028691</v>
      </c>
      <c r="D22" s="37" t="s">
        <v>34</v>
      </c>
      <c r="E22" s="38">
        <v>39747</v>
      </c>
      <c r="F22" s="38" t="s">
        <v>35</v>
      </c>
      <c r="G22" s="38" t="s">
        <v>36</v>
      </c>
      <c r="H22" s="39" t="s">
        <v>35</v>
      </c>
      <c r="I22" s="40"/>
    </row>
    <row r="23" spans="1:9" ht="19.149999999999999" customHeight="1" x14ac:dyDescent="0.2">
      <c r="A23" s="34">
        <v>2</v>
      </c>
      <c r="B23" s="35">
        <v>112</v>
      </c>
      <c r="C23" s="36">
        <v>10142424474</v>
      </c>
      <c r="D23" s="37" t="s">
        <v>37</v>
      </c>
      <c r="E23" s="38">
        <v>40048</v>
      </c>
      <c r="F23" s="38" t="s">
        <v>35</v>
      </c>
      <c r="G23" s="38" t="s">
        <v>38</v>
      </c>
      <c r="H23" s="39" t="s">
        <v>39</v>
      </c>
      <c r="I23" s="40"/>
    </row>
    <row r="24" spans="1:9" ht="19.149999999999999" customHeight="1" x14ac:dyDescent="0.2">
      <c r="A24" s="34">
        <v>3</v>
      </c>
      <c r="B24" s="41">
        <v>90</v>
      </c>
      <c r="C24" s="36">
        <v>10144913435</v>
      </c>
      <c r="D24" s="37" t="s">
        <v>40</v>
      </c>
      <c r="E24" s="38">
        <v>39864</v>
      </c>
      <c r="F24" s="38" t="s">
        <v>35</v>
      </c>
      <c r="G24" s="38" t="s">
        <v>36</v>
      </c>
      <c r="H24" s="39" t="s">
        <v>39</v>
      </c>
      <c r="I24" s="40"/>
    </row>
    <row r="25" spans="1:9" ht="19.149999999999999" customHeight="1" x14ac:dyDescent="0.2">
      <c r="A25" s="34">
        <v>4</v>
      </c>
      <c r="B25" s="35">
        <v>64</v>
      </c>
      <c r="C25" s="36">
        <v>10133902723</v>
      </c>
      <c r="D25" s="37" t="s">
        <v>41</v>
      </c>
      <c r="E25" s="38">
        <v>39552</v>
      </c>
      <c r="F25" s="38" t="s">
        <v>35</v>
      </c>
      <c r="G25" s="38" t="s">
        <v>38</v>
      </c>
      <c r="H25" s="39" t="s">
        <v>39</v>
      </c>
      <c r="I25" s="40"/>
    </row>
    <row r="26" spans="1:9" ht="19.149999999999999" customHeight="1" x14ac:dyDescent="0.2">
      <c r="A26" s="34">
        <v>5</v>
      </c>
      <c r="B26" s="35">
        <v>87</v>
      </c>
      <c r="C26" s="36">
        <v>10142405377</v>
      </c>
      <c r="D26" s="37" t="s">
        <v>42</v>
      </c>
      <c r="E26" s="38">
        <v>40085</v>
      </c>
      <c r="F26" s="38" t="s">
        <v>35</v>
      </c>
      <c r="G26" s="38" t="s">
        <v>36</v>
      </c>
      <c r="H26" s="39" t="s">
        <v>39</v>
      </c>
      <c r="I26" s="40"/>
    </row>
    <row r="27" spans="1:9" ht="19.149999999999999" customHeight="1" x14ac:dyDescent="0.2">
      <c r="A27" s="34">
        <v>6</v>
      </c>
      <c r="B27" s="35">
        <v>39</v>
      </c>
      <c r="C27" s="36">
        <v>10126386738</v>
      </c>
      <c r="D27" s="37" t="s">
        <v>43</v>
      </c>
      <c r="E27" s="38">
        <v>39793</v>
      </c>
      <c r="F27" s="38" t="s">
        <v>35</v>
      </c>
      <c r="G27" s="38" t="s">
        <v>38</v>
      </c>
      <c r="H27" s="39" t="s">
        <v>39</v>
      </c>
      <c r="I27" s="40"/>
    </row>
    <row r="28" spans="1:9" ht="19.149999999999999" customHeight="1" x14ac:dyDescent="0.2">
      <c r="A28" s="34">
        <v>7</v>
      </c>
      <c r="B28" s="35">
        <v>82</v>
      </c>
      <c r="C28" s="36">
        <v>10132853810</v>
      </c>
      <c r="D28" s="37" t="s">
        <v>44</v>
      </c>
      <c r="E28" s="38">
        <v>39671</v>
      </c>
      <c r="F28" s="38" t="s">
        <v>35</v>
      </c>
      <c r="G28" s="38" t="s">
        <v>36</v>
      </c>
      <c r="H28" s="39" t="s">
        <v>39</v>
      </c>
      <c r="I28" s="40"/>
    </row>
    <row r="29" spans="1:9" ht="19.149999999999999" customHeight="1" x14ac:dyDescent="0.2">
      <c r="A29" s="34">
        <v>8</v>
      </c>
      <c r="B29" s="35">
        <v>40</v>
      </c>
      <c r="C29" s="36">
        <v>10126302973</v>
      </c>
      <c r="D29" s="37" t="s">
        <v>45</v>
      </c>
      <c r="E29" s="38">
        <v>39472</v>
      </c>
      <c r="F29" s="38" t="s">
        <v>35</v>
      </c>
      <c r="G29" s="38" t="s">
        <v>38</v>
      </c>
      <c r="H29" s="39" t="s">
        <v>39</v>
      </c>
      <c r="I29" s="40"/>
    </row>
    <row r="30" spans="1:9" ht="19.149999999999999" customHeight="1" x14ac:dyDescent="0.2">
      <c r="A30" s="34">
        <v>9</v>
      </c>
      <c r="B30" s="35">
        <v>36</v>
      </c>
      <c r="C30" s="36">
        <v>10142216936</v>
      </c>
      <c r="D30" s="37" t="s">
        <v>46</v>
      </c>
      <c r="E30" s="38">
        <v>39466</v>
      </c>
      <c r="F30" s="38" t="s">
        <v>35</v>
      </c>
      <c r="G30" s="38" t="s">
        <v>38</v>
      </c>
      <c r="H30" s="42"/>
      <c r="I30" s="40"/>
    </row>
    <row r="31" spans="1:9" ht="19.149999999999999" customHeight="1" x14ac:dyDescent="0.2">
      <c r="A31" s="34">
        <v>10</v>
      </c>
      <c r="B31" s="43">
        <v>100</v>
      </c>
      <c r="C31" s="36">
        <v>10139061608</v>
      </c>
      <c r="D31" s="37" t="s">
        <v>47</v>
      </c>
      <c r="E31" s="38">
        <v>39562</v>
      </c>
      <c r="F31" s="38" t="s">
        <v>35</v>
      </c>
      <c r="G31" s="38" t="s">
        <v>48</v>
      </c>
      <c r="H31" s="42"/>
      <c r="I31" s="40"/>
    </row>
    <row r="32" spans="1:9" ht="19.149999999999999" customHeight="1" x14ac:dyDescent="0.2">
      <c r="A32" s="34">
        <v>11</v>
      </c>
      <c r="B32" s="35">
        <v>86</v>
      </c>
      <c r="C32" s="36">
        <v>10141993129</v>
      </c>
      <c r="D32" s="37" t="s">
        <v>49</v>
      </c>
      <c r="E32" s="38">
        <v>40083</v>
      </c>
      <c r="F32" s="38" t="s">
        <v>39</v>
      </c>
      <c r="G32" s="38" t="s">
        <v>36</v>
      </c>
      <c r="H32" s="42"/>
      <c r="I32" s="40"/>
    </row>
    <row r="33" spans="1:9" ht="19.149999999999999" customHeight="1" x14ac:dyDescent="0.2">
      <c r="A33" s="34">
        <v>12</v>
      </c>
      <c r="B33" s="35">
        <v>99</v>
      </c>
      <c r="C33" s="36">
        <v>10132956163</v>
      </c>
      <c r="D33" s="37" t="s">
        <v>50</v>
      </c>
      <c r="E33" s="38">
        <v>39675</v>
      </c>
      <c r="F33" s="38" t="s">
        <v>35</v>
      </c>
      <c r="G33" s="38" t="s">
        <v>48</v>
      </c>
      <c r="H33" s="42"/>
      <c r="I33" s="40"/>
    </row>
    <row r="34" spans="1:9" ht="19.149999999999999" customHeight="1" x14ac:dyDescent="0.2">
      <c r="A34" s="34">
        <v>13</v>
      </c>
      <c r="B34" s="35">
        <v>98</v>
      </c>
      <c r="C34" s="36">
        <v>10135838073</v>
      </c>
      <c r="D34" s="37" t="s">
        <v>51</v>
      </c>
      <c r="E34" s="38">
        <v>39784</v>
      </c>
      <c r="F34" s="38" t="s">
        <v>35</v>
      </c>
      <c r="G34" s="38" t="s">
        <v>48</v>
      </c>
      <c r="H34" s="42"/>
      <c r="I34" s="40"/>
    </row>
    <row r="35" spans="1:9" ht="19.149999999999999" customHeight="1" x14ac:dyDescent="0.2">
      <c r="A35" s="34">
        <v>14</v>
      </c>
      <c r="B35" s="35">
        <v>111</v>
      </c>
      <c r="C35" s="36">
        <v>10152110128</v>
      </c>
      <c r="D35" s="37" t="s">
        <v>52</v>
      </c>
      <c r="E35" s="38">
        <v>39780</v>
      </c>
      <c r="F35" s="38" t="s">
        <v>53</v>
      </c>
      <c r="G35" s="38" t="s">
        <v>48</v>
      </c>
      <c r="H35" s="42"/>
      <c r="I35" s="40"/>
    </row>
    <row r="36" spans="1:9" ht="19.149999999999999" customHeight="1" x14ac:dyDescent="0.2">
      <c r="A36" s="34">
        <v>15</v>
      </c>
      <c r="B36" s="35">
        <v>88</v>
      </c>
      <c r="C36" s="36">
        <v>10111058213</v>
      </c>
      <c r="D36" s="37" t="s">
        <v>54</v>
      </c>
      <c r="E36" s="38">
        <v>40096</v>
      </c>
      <c r="F36" s="38" t="s">
        <v>39</v>
      </c>
      <c r="G36" s="38" t="s">
        <v>36</v>
      </c>
      <c r="H36" s="42"/>
      <c r="I36" s="40"/>
    </row>
    <row r="37" spans="1:9" ht="19.149999999999999" customHeight="1" x14ac:dyDescent="0.2">
      <c r="A37" s="34">
        <v>16</v>
      </c>
      <c r="B37" s="35">
        <v>65</v>
      </c>
      <c r="C37" s="36">
        <v>10132137121</v>
      </c>
      <c r="D37" s="37" t="s">
        <v>55</v>
      </c>
      <c r="E37" s="38">
        <v>39697</v>
      </c>
      <c r="F37" s="38" t="s">
        <v>35</v>
      </c>
      <c r="G37" s="38" t="s">
        <v>38</v>
      </c>
      <c r="H37" s="42"/>
      <c r="I37" s="40"/>
    </row>
    <row r="38" spans="1:9" ht="19.149999999999999" customHeight="1" x14ac:dyDescent="0.2">
      <c r="A38" s="34">
        <v>17</v>
      </c>
      <c r="B38" s="44">
        <v>109</v>
      </c>
      <c r="C38" s="36">
        <v>10127430803</v>
      </c>
      <c r="D38" s="37" t="s">
        <v>56</v>
      </c>
      <c r="E38" s="38">
        <v>39875</v>
      </c>
      <c r="F38" s="38" t="s">
        <v>39</v>
      </c>
      <c r="G38" s="38" t="s">
        <v>57</v>
      </c>
      <c r="H38" s="42"/>
      <c r="I38" s="40"/>
    </row>
    <row r="39" spans="1:9" ht="19.149999999999999" customHeight="1" x14ac:dyDescent="0.2">
      <c r="A39" s="34">
        <v>18</v>
      </c>
      <c r="B39" s="44">
        <v>34</v>
      </c>
      <c r="C39" s="36">
        <v>10153323454</v>
      </c>
      <c r="D39" s="37" t="s">
        <v>58</v>
      </c>
      <c r="E39" s="38">
        <v>40252</v>
      </c>
      <c r="F39" s="38" t="s">
        <v>59</v>
      </c>
      <c r="G39" s="38" t="s">
        <v>38</v>
      </c>
      <c r="H39" s="42"/>
      <c r="I39" s="45"/>
    </row>
    <row r="40" spans="1:9" ht="19.149999999999999" customHeight="1" x14ac:dyDescent="0.2">
      <c r="A40" s="34">
        <v>19</v>
      </c>
      <c r="B40" s="44">
        <v>45</v>
      </c>
      <c r="C40" s="36">
        <v>10148381183</v>
      </c>
      <c r="D40" s="37" t="s">
        <v>60</v>
      </c>
      <c r="E40" s="38">
        <v>40438</v>
      </c>
      <c r="F40" s="38" t="s">
        <v>39</v>
      </c>
      <c r="G40" s="38" t="s">
        <v>38</v>
      </c>
      <c r="H40" s="42"/>
      <c r="I40" s="45"/>
    </row>
    <row r="41" spans="1:9" ht="19.149999999999999" customHeight="1" x14ac:dyDescent="0.2">
      <c r="A41" s="34">
        <v>20</v>
      </c>
      <c r="B41" s="44">
        <v>44</v>
      </c>
      <c r="C41" s="36">
        <v>10155456729</v>
      </c>
      <c r="D41" s="37" t="s">
        <v>61</v>
      </c>
      <c r="E41" s="38">
        <v>40311</v>
      </c>
      <c r="F41" s="38" t="s">
        <v>53</v>
      </c>
      <c r="G41" s="38" t="s">
        <v>38</v>
      </c>
      <c r="H41" s="42"/>
      <c r="I41" s="45"/>
    </row>
    <row r="42" spans="1:9" ht="19.149999999999999" customHeight="1" x14ac:dyDescent="0.2">
      <c r="A42" s="34">
        <v>21</v>
      </c>
      <c r="B42" s="44">
        <v>66</v>
      </c>
      <c r="C42" s="36">
        <v>10155324565</v>
      </c>
      <c r="D42" s="37" t="s">
        <v>62</v>
      </c>
      <c r="E42" s="38">
        <v>40206</v>
      </c>
      <c r="F42" s="38" t="s">
        <v>39</v>
      </c>
      <c r="G42" s="38" t="s">
        <v>38</v>
      </c>
      <c r="H42" s="42"/>
      <c r="I42" s="45"/>
    </row>
    <row r="43" spans="1:9" ht="19.149999999999999" customHeight="1" thickBot="1" x14ac:dyDescent="0.25">
      <c r="A43" s="34">
        <v>22</v>
      </c>
      <c r="B43" s="44">
        <v>37</v>
      </c>
      <c r="C43" s="36">
        <v>10142293627</v>
      </c>
      <c r="D43" s="37" t="s">
        <v>63</v>
      </c>
      <c r="E43" s="38">
        <v>40332</v>
      </c>
      <c r="F43" s="38" t="s">
        <v>39</v>
      </c>
      <c r="G43" s="38" t="s">
        <v>38</v>
      </c>
      <c r="H43" s="42"/>
      <c r="I43" s="45"/>
    </row>
    <row r="44" spans="1:9" ht="17.25" thickTop="1" thickBot="1" x14ac:dyDescent="0.25">
      <c r="A44" s="48"/>
      <c r="B44" s="49"/>
      <c r="C44" s="49"/>
      <c r="D44" s="50"/>
      <c r="E44" s="51"/>
      <c r="F44" s="52"/>
      <c r="G44" s="53"/>
      <c r="H44" s="54"/>
      <c r="I44" s="55"/>
    </row>
    <row r="45" spans="1:9" ht="15.75" thickTop="1" x14ac:dyDescent="0.2">
      <c r="A45" s="81" t="s">
        <v>64</v>
      </c>
      <c r="B45" s="82"/>
      <c r="C45" s="82"/>
      <c r="D45" s="82"/>
      <c r="E45" s="56"/>
      <c r="F45" s="82" t="s">
        <v>65</v>
      </c>
      <c r="G45" s="82"/>
      <c r="H45" s="82"/>
      <c r="I45" s="83"/>
    </row>
    <row r="46" spans="1:9" x14ac:dyDescent="0.2">
      <c r="A46" s="57" t="s">
        <v>66</v>
      </c>
      <c r="B46" s="57"/>
      <c r="C46" s="58"/>
      <c r="D46" s="57"/>
      <c r="E46" s="84" t="s">
        <v>67</v>
      </c>
      <c r="F46" s="84"/>
      <c r="G46" s="46">
        <v>4</v>
      </c>
      <c r="H46" s="59" t="s">
        <v>68</v>
      </c>
      <c r="I46" s="46">
        <f>COUNTIF(F22:F53,"ЗМС")</f>
        <v>0</v>
      </c>
    </row>
    <row r="47" spans="1:9" x14ac:dyDescent="0.2">
      <c r="A47" s="47" t="s">
        <v>69</v>
      </c>
      <c r="B47" s="57"/>
      <c r="C47" s="60"/>
      <c r="D47" s="57"/>
      <c r="E47" s="76" t="s">
        <v>70</v>
      </c>
      <c r="F47" s="76"/>
      <c r="G47" s="46">
        <f>G48+G52</f>
        <v>22</v>
      </c>
      <c r="H47" s="59" t="s">
        <v>71</v>
      </c>
      <c r="I47" s="46">
        <f>COUNTIF(F22:F53,"МСМК")</f>
        <v>0</v>
      </c>
    </row>
    <row r="48" spans="1:9" x14ac:dyDescent="0.2">
      <c r="A48" s="57" t="s">
        <v>72</v>
      </c>
      <c r="B48" s="57"/>
      <c r="C48" s="47"/>
      <c r="D48" s="57"/>
      <c r="E48" s="76" t="s">
        <v>73</v>
      </c>
      <c r="F48" s="76"/>
      <c r="G48" s="46">
        <f>G49+G50+G51</f>
        <v>22</v>
      </c>
      <c r="H48" s="59" t="s">
        <v>74</v>
      </c>
      <c r="I48" s="46">
        <f>COUNTIF(F22:F53,"МС")</f>
        <v>0</v>
      </c>
    </row>
    <row r="49" spans="1:9" x14ac:dyDescent="0.2">
      <c r="A49" s="57"/>
      <c r="B49" s="57"/>
      <c r="C49" s="47"/>
      <c r="D49" s="57"/>
      <c r="E49" s="76" t="s">
        <v>75</v>
      </c>
      <c r="F49" s="76"/>
      <c r="G49" s="46">
        <f>COUNT(A22:A53)</f>
        <v>22</v>
      </c>
      <c r="H49" s="59" t="s">
        <v>35</v>
      </c>
      <c r="I49" s="46">
        <f>COUNTIF(F22:F53,"КМС")</f>
        <v>13</v>
      </c>
    </row>
    <row r="50" spans="1:9" x14ac:dyDescent="0.2">
      <c r="A50" s="57"/>
      <c r="B50" s="57"/>
      <c r="C50" s="47"/>
      <c r="D50" s="57"/>
      <c r="E50" s="76" t="s">
        <v>76</v>
      </c>
      <c r="F50" s="76"/>
      <c r="G50" s="46">
        <f>COUNTIF(A22:A53,"НФ")</f>
        <v>0</v>
      </c>
      <c r="H50" s="59" t="s">
        <v>39</v>
      </c>
      <c r="I50" s="46">
        <f>COUNTIF(F22:F53,"1 СР")</f>
        <v>6</v>
      </c>
    </row>
    <row r="51" spans="1:9" x14ac:dyDescent="0.2">
      <c r="A51" s="57"/>
      <c r="B51" s="57"/>
      <c r="C51" s="57"/>
      <c r="D51" s="57"/>
      <c r="E51" s="76" t="s">
        <v>77</v>
      </c>
      <c r="F51" s="76"/>
      <c r="G51" s="46">
        <f>COUNTIF(A22:A53,"ДСКВ")</f>
        <v>0</v>
      </c>
      <c r="H51" s="61" t="s">
        <v>53</v>
      </c>
      <c r="I51" s="46">
        <f>COUNTIF(F22:F53,"2 СР")</f>
        <v>2</v>
      </c>
    </row>
    <row r="52" spans="1:9" x14ac:dyDescent="0.2">
      <c r="A52" s="57"/>
      <c r="B52" s="57"/>
      <c r="C52" s="57"/>
      <c r="D52" s="57"/>
      <c r="E52" s="76" t="s">
        <v>78</v>
      </c>
      <c r="F52" s="76"/>
      <c r="G52" s="46">
        <f>COUNTIF(A22:A53,"НС")</f>
        <v>0</v>
      </c>
      <c r="H52" s="61" t="s">
        <v>59</v>
      </c>
      <c r="I52" s="46">
        <f>COUNTIF(F22:F53,"3 СР")</f>
        <v>1</v>
      </c>
    </row>
    <row r="53" spans="1:9" x14ac:dyDescent="0.2">
      <c r="A53" s="77" t="s">
        <v>79</v>
      </c>
      <c r="B53" s="78"/>
      <c r="C53" s="78"/>
      <c r="D53" s="78" t="s">
        <v>80</v>
      </c>
      <c r="E53" s="78"/>
      <c r="F53" s="78" t="s">
        <v>81</v>
      </c>
      <c r="G53" s="78"/>
      <c r="H53" s="67" t="s">
        <v>82</v>
      </c>
      <c r="I53" s="68"/>
    </row>
    <row r="54" spans="1:9" x14ac:dyDescent="0.2">
      <c r="A54" s="69"/>
      <c r="B54" s="70"/>
      <c r="C54" s="70"/>
      <c r="D54" s="70"/>
      <c r="E54" s="70"/>
      <c r="F54" s="70"/>
      <c r="G54" s="70"/>
      <c r="H54" s="70"/>
      <c r="I54" s="71"/>
    </row>
    <row r="55" spans="1:9" x14ac:dyDescent="0.2">
      <c r="A55" s="62"/>
      <c r="B55" s="63"/>
      <c r="C55" s="63"/>
      <c r="D55" s="63"/>
      <c r="E55" s="64"/>
      <c r="F55" s="63"/>
      <c r="G55" s="63"/>
      <c r="H55" s="65"/>
      <c r="I55" s="66"/>
    </row>
    <row r="56" spans="1:9" x14ac:dyDescent="0.2">
      <c r="A56" s="62"/>
      <c r="B56" s="63"/>
      <c r="C56" s="63"/>
      <c r="D56" s="63"/>
      <c r="E56" s="64"/>
      <c r="F56" s="63"/>
      <c r="G56" s="63"/>
      <c r="H56" s="65"/>
      <c r="I56" s="66"/>
    </row>
    <row r="57" spans="1:9" x14ac:dyDescent="0.2">
      <c r="A57" s="62"/>
      <c r="B57" s="63"/>
      <c r="C57" s="63"/>
      <c r="D57" s="63"/>
      <c r="E57" s="64"/>
      <c r="F57" s="63"/>
      <c r="G57" s="63"/>
      <c r="H57" s="65"/>
      <c r="I57" s="66"/>
    </row>
    <row r="58" spans="1:9" x14ac:dyDescent="0.2">
      <c r="A58" s="62"/>
      <c r="B58" s="63"/>
      <c r="C58" s="63"/>
      <c r="D58" s="63"/>
      <c r="E58" s="64"/>
      <c r="F58" s="63"/>
      <c r="G58" s="63"/>
      <c r="H58" s="65"/>
      <c r="I58" s="66"/>
    </row>
    <row r="59" spans="1:9" ht="13.5" thickBot="1" x14ac:dyDescent="0.25">
      <c r="A59" s="72" t="s">
        <v>2</v>
      </c>
      <c r="B59" s="73"/>
      <c r="C59" s="73"/>
      <c r="D59" s="73" t="str">
        <f>G17</f>
        <v xml:space="preserve">Валова А.С. (ВК, г. САНКТ -ПЕТЕРБУРГ) </v>
      </c>
      <c r="E59" s="73"/>
      <c r="F59" s="73" t="str">
        <f>G18</f>
        <v xml:space="preserve">Михайлова И.Н. (ВК, г. САНКТ -ПЕТЕРБУРГ) </v>
      </c>
      <c r="G59" s="73"/>
      <c r="H59" s="74" t="str">
        <f>G19</f>
        <v xml:space="preserve">Соловьев Г.Н. (ВК, г. САНКТ- ПЕТЕРБУРГ) </v>
      </c>
      <c r="I59" s="75"/>
    </row>
    <row r="60" spans="1:9" ht="13.5" thickTop="1" x14ac:dyDescent="0.2"/>
  </sheetData>
  <mergeCells count="38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48:F48"/>
    <mergeCell ref="A13:D13"/>
    <mergeCell ref="A14:D14"/>
    <mergeCell ref="A15:G15"/>
    <mergeCell ref="H15:I15"/>
    <mergeCell ref="H16:I16"/>
    <mergeCell ref="H17:I17"/>
    <mergeCell ref="H18:I18"/>
    <mergeCell ref="A45:D45"/>
    <mergeCell ref="F45:I45"/>
    <mergeCell ref="E46:F46"/>
    <mergeCell ref="E47:F47"/>
    <mergeCell ref="E49:F49"/>
    <mergeCell ref="E50:F50"/>
    <mergeCell ref="E51:F51"/>
    <mergeCell ref="E52:F52"/>
    <mergeCell ref="A53:C53"/>
    <mergeCell ref="D53:E53"/>
    <mergeCell ref="F53:G53"/>
    <mergeCell ref="H53:I53"/>
    <mergeCell ref="A54:E54"/>
    <mergeCell ref="F54:I54"/>
    <mergeCell ref="A59:C59"/>
    <mergeCell ref="D59:E59"/>
    <mergeCell ref="F59:G59"/>
    <mergeCell ref="H59:I59"/>
  </mergeCells>
  <conditionalFormatting sqref="E49:E52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 д15-16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2024-10-17T12:13:29Z</dcterms:created>
  <dcterms:modified xsi:type="dcterms:W3CDTF">2024-10-17T12:15:26Z</dcterms:modified>
</cp:coreProperties>
</file>