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жен 200сх " sheetId="1" r:id="rId1"/>
  </sheets>
  <definedNames>
    <definedName name="_xlnm._FilterDatabase" localSheetId="0" hidden="1">'жен 200сх '!$B$23:$O$33</definedName>
    <definedName name="_xlnm.Print_Area" localSheetId="0">'жен 200сх '!$A$1:$M$97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" l="1"/>
  <c r="H96" i="1"/>
  <c r="E96" i="1"/>
  <c r="H88" i="1"/>
  <c r="H87" i="1"/>
  <c r="K86" i="1"/>
  <c r="H86" i="1"/>
  <c r="H85" i="1"/>
  <c r="H84" i="1"/>
  <c r="H83" i="1" s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K85" i="1"/>
  <c r="K82" i="1" l="1"/>
  <c r="K83" i="1"/>
  <c r="K87" i="1"/>
  <c r="K84" i="1"/>
  <c r="K88" i="1"/>
</calcChain>
</file>

<file path=xl/sharedStrings.xml><?xml version="1.0" encoding="utf-8"?>
<sst xmlns="http://schemas.openxmlformats.org/spreadsheetml/2006/main" count="104" uniqueCount="75">
  <si>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</si>
  <si>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</si>
  <si>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</si>
  <si>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</si>
  <si>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</si>
  <si>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</si>
  <si>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гит с ходу 200 м</t>
  </si>
  <si>
    <t>Женщины</t>
  </si>
  <si>
    <t>МЕСТО ПРОВЕДЕНИЯ: г. Санкт-Петербург</t>
  </si>
  <si>
    <t>№ ВРВС: 0080221811Я</t>
  </si>
  <si>
    <t>ДАТА ПРОВЕДЕНИЯ: 4 Октября 2024 года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</si>
  <si>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</si>
  <si>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</si>
  <si>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</si>
  <si>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</si>
  <si>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</si>
  <si>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</si>
  <si>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</si>
  <si>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</si>
  <si>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</si>
  <si>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</si>
  <si>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</si>
  <si>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</si>
  <si>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</si>
  <si>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</si>
  <si>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0,200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</si>
  <si>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</si>
  <si>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</si>
  <si>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</si>
  <si>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</si>
  <si>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</si>
  <si>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</si>
  <si>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</si>
  <si>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100м</t>
  </si>
  <si>
    <t>100м-200м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</si>
  <si>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</si>
  <si>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</si>
  <si>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</si>
  <si>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</si>
  <si>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</si>
  <si>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</si>
  <si>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+22</t>
  </si>
  <si>
    <t>Субъектов РФ</t>
  </si>
  <si>
    <t>ЗМС</t>
  </si>
  <si>
    <t>Влажность: 68 %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</si>
  <si>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</si>
  <si>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</si>
  <si>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</si>
  <si>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</si>
  <si>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</si>
  <si>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</si>
  <si>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</si>
  <si>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</si>
  <si>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</si>
  <si>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</si>
  <si>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</si>
  <si>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</si>
  <si>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</si>
  <si>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</si>
  <si>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</si>
  <si>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</si>
  <si>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Лысенко Алина</t>
  </si>
  <si>
    <t>Москва</t>
  </si>
  <si>
    <t>Бурлакова Яна</t>
  </si>
  <si>
    <t>Москва, Республика Удмуртия</t>
  </si>
  <si>
    <t>Богомолова Елизавета</t>
  </si>
  <si>
    <t>Ващенко Полина</t>
  </si>
  <si>
    <t>Войнова Анастасия</t>
  </si>
  <si>
    <t>Андреева Ксения</t>
  </si>
  <si>
    <t>Тульская область</t>
  </si>
  <si>
    <t>Гниденко Екатерина</t>
  </si>
  <si>
    <t>Санкт-Петербург</t>
  </si>
  <si>
    <t>Шмелева Дарья</t>
  </si>
  <si>
    <t>Солозобова Елизавета</t>
  </si>
  <si>
    <t>Антонова Наталия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</si>
</sst>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70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4" fontId="11" fillId="0" borderId="27" xfId="1" applyNumberFormat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center" vertical="center" wrapText="1"/>
    </xf>
    <xf numFmtId="2" fontId="11" fillId="0" borderId="27" xfId="1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14" fontId="15" fillId="0" borderId="27" xfId="0" applyNumberFormat="1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166" fontId="14" fillId="0" borderId="27" xfId="0" applyNumberFormat="1" applyFont="1" applyBorder="1" applyAlignment="1">
      <alignment horizontal="center" vertical="center"/>
    </xf>
    <xf numFmtId="14" fontId="15" fillId="0" borderId="27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/>
    </xf>
    <xf numFmtId="14" fontId="16" fillId="0" borderId="27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2" fontId="17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14" fontId="16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2" fontId="17" fillId="0" borderId="27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9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34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9" fontId="2" fillId="0" borderId="27" xfId="0" applyNumberFormat="1" applyFont="1" applyBorder="1" applyAlignment="1">
      <alignment horizontal="left" vertical="center"/>
    </xf>
    <xf numFmtId="2" fontId="2" fillId="0" borderId="27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11" fillId="3" borderId="23" xfId="1" applyNumberFormat="1" applyFont="1" applyFill="1" applyBorder="1" applyAlignment="1">
      <alignment horizontal="center" vertical="center" wrapText="1"/>
    </xf>
    <xf numFmtId="164" fontId="11" fillId="3" borderId="27" xfId="1" applyNumberFormat="1" applyFont="1" applyFill="1" applyBorder="1" applyAlignment="1">
      <alignment horizontal="center" vertical="center" wrapText="1"/>
    </xf>
    <xf numFmtId="2" fontId="11" fillId="3" borderId="23" xfId="1" applyNumberFormat="1" applyFont="1" applyFill="1" applyBorder="1" applyAlignment="1">
      <alignment horizontal="center" vertical="center" wrapText="1"/>
    </xf>
    <xf numFmtId="2" fontId="11" fillId="3" borderId="27" xfId="1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14" fontId="11" fillId="3" borderId="23" xfId="1" applyNumberFormat="1" applyFont="1" applyFill="1" applyBorder="1" applyAlignment="1">
      <alignment horizontal="center" vertical="center" wrapText="1"/>
    </xf>
    <xf numFmtId="14" fontId="11" fillId="3" borderId="27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3</xdr:col>
      <xdr:colOff>180975</xdr:colOff>
      <xdr:row>5</xdr:row>
      <xdr:rowOff>47625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1676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0</xdr:row>
      <xdr:rowOff>47625</xdr:rowOff>
    </xdr:from>
    <xdr:to>
      <xdr:col>12</xdr:col>
      <xdr:colOff>133350</xdr:colOff>
      <xdr:row>4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47625"/>
          <a:ext cx="695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285750</xdr:colOff>
      <xdr:row>89</xdr:row>
      <xdr:rowOff>85725</xdr:rowOff>
    </xdr:from>
    <xdr:to>
      <xdr:col>12</xdr:col>
      <xdr:colOff>257175</xdr:colOff>
      <xdr:row>95</xdr:row>
      <xdr:rowOff>66675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0525125"/>
          <a:ext cx="13430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552450</xdr:colOff>
      <xdr:row>91</xdr:row>
      <xdr:rowOff>0</xdr:rowOff>
    </xdr:from>
    <xdr:to>
      <xdr:col>9</xdr:col>
      <xdr:colOff>114300</xdr:colOff>
      <xdr:row>94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08013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723900</xdr:colOff>
      <xdr:row>90</xdr:row>
      <xdr:rowOff>28575</xdr:rowOff>
    </xdr:from>
    <xdr:to>
      <xdr:col>6</xdr:col>
      <xdr:colOff>781050</xdr:colOff>
      <xdr:row>95</xdr:row>
      <xdr:rowOff>161925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0668000"/>
          <a:ext cx="14097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97"/>
  <sheetViews>
    <sheetView tabSelected="1" topLeftCell="A22" workbookViewId="0">
      <selection activeCell="G29" sqref="G29"/>
    </sheetView>
  </sheetViews>
  <sheetFormatPr defaultRowHeight="12.75" x14ac:dyDescent="0.2"/>
  <cols>
    <col min="1" max="1" width="6.85546875" customWidth="1"/>
    <col min="2" max="2" width="7.140625" customWidth="1"/>
    <col min="3" max="3" width="12.28515625" customWidth="1"/>
    <col min="4" max="4" width="20.28515625" customWidth="1"/>
    <col min="5" max="5" width="11.140625" customWidth="1"/>
    <col min="7" max="7" width="21.85546875" customWidth="1"/>
    <col min="10" max="10" width="11.5703125" customWidth="1"/>
    <col min="11" max="11" width="11.42578125" customWidth="1"/>
  </cols>
  <sheetData>
    <row r="1" spans="1:13" ht="2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21" x14ac:dyDescent="0.2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9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9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9" customHeight="1" x14ac:dyDescent="0.2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22.5" customHeight="1" x14ac:dyDescent="0.2">
      <c r="A6" s="155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3" ht="22.5" customHeight="1" x14ac:dyDescent="0.2">
      <c r="A7" s="155" t="s">
        <v>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3" ht="9" customHeight="1" thickBot="1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ht="19.5" thickTop="1" x14ac:dyDescent="0.2">
      <c r="A9" s="157" t="s">
        <v>5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/>
    </row>
    <row r="10" spans="1:13" ht="18.75" x14ac:dyDescent="0.2">
      <c r="A10" s="160" t="s">
        <v>6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2"/>
    </row>
    <row r="11" spans="1:13" ht="18.75" x14ac:dyDescent="0.2">
      <c r="A11" s="163" t="s">
        <v>7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5"/>
    </row>
    <row r="12" spans="1:13" ht="10.5" customHeight="1" x14ac:dyDescent="0.2">
      <c r="A12" s="166" t="s">
        <v>2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8"/>
    </row>
    <row r="13" spans="1:13" ht="15.75" x14ac:dyDescent="0.2">
      <c r="A13" s="145" t="s">
        <v>8</v>
      </c>
      <c r="B13" s="146"/>
      <c r="C13" s="146"/>
      <c r="D13" s="146"/>
      <c r="E13" s="1"/>
      <c r="F13" s="2"/>
      <c r="G13" s="3"/>
      <c r="H13" s="4"/>
      <c r="I13" s="4"/>
      <c r="J13" s="5"/>
      <c r="K13" s="6"/>
      <c r="L13" s="7"/>
      <c r="M13" s="8" t="s">
        <v>9</v>
      </c>
    </row>
    <row r="14" spans="1:13" ht="15.75" x14ac:dyDescent="0.2">
      <c r="A14" s="147" t="s">
        <v>10</v>
      </c>
      <c r="B14" s="148"/>
      <c r="C14" s="148"/>
      <c r="D14" s="148"/>
      <c r="E14" s="9"/>
      <c r="F14" s="10"/>
      <c r="G14" s="11"/>
      <c r="H14" s="12"/>
      <c r="I14" s="12"/>
      <c r="J14" s="13"/>
      <c r="K14" s="14"/>
      <c r="L14" s="15"/>
      <c r="M14" s="16" t="s">
        <v>11</v>
      </c>
    </row>
    <row r="15" spans="1:13" ht="15" x14ac:dyDescent="0.2">
      <c r="A15" s="149" t="s">
        <v>12</v>
      </c>
      <c r="B15" s="150"/>
      <c r="C15" s="150"/>
      <c r="D15" s="150"/>
      <c r="E15" s="150"/>
      <c r="F15" s="150"/>
      <c r="G15" s="151"/>
      <c r="H15" s="152" t="s">
        <v>13</v>
      </c>
      <c r="I15" s="153"/>
      <c r="J15" s="153"/>
      <c r="K15" s="153"/>
      <c r="L15" s="153"/>
      <c r="M15" s="154"/>
    </row>
    <row r="16" spans="1:13" ht="15" x14ac:dyDescent="0.2">
      <c r="A16" s="17" t="s">
        <v>14</v>
      </c>
      <c r="B16" s="18"/>
      <c r="C16" s="18"/>
      <c r="D16" s="19"/>
      <c r="E16" s="20" t="s">
        <v>2</v>
      </c>
      <c r="F16" s="19"/>
      <c r="G16" s="20"/>
      <c r="H16" s="132" t="s">
        <v>15</v>
      </c>
      <c r="I16" s="133"/>
      <c r="J16" s="133"/>
      <c r="K16" s="133"/>
      <c r="L16" s="133"/>
      <c r="M16" s="134"/>
    </row>
    <row r="17" spans="1:15" ht="15" x14ac:dyDescent="0.2">
      <c r="A17" s="17" t="s">
        <v>16</v>
      </c>
      <c r="B17" s="18"/>
      <c r="C17" s="18"/>
      <c r="D17" s="20"/>
      <c r="E17" s="21"/>
      <c r="F17" s="19"/>
      <c r="G17" s="22" t="s">
        <v>17</v>
      </c>
      <c r="H17" s="132" t="s">
        <v>18</v>
      </c>
      <c r="I17" s="133"/>
      <c r="J17" s="133"/>
      <c r="K17" s="133"/>
      <c r="L17" s="133"/>
      <c r="M17" s="134"/>
    </row>
    <row r="18" spans="1:15" ht="15" x14ac:dyDescent="0.2">
      <c r="A18" s="17" t="s">
        <v>19</v>
      </c>
      <c r="B18" s="18"/>
      <c r="C18" s="18"/>
      <c r="D18" s="20"/>
      <c r="E18" s="21"/>
      <c r="F18" s="19"/>
      <c r="G18" s="22" t="s">
        <v>20</v>
      </c>
      <c r="H18" s="132" t="s">
        <v>21</v>
      </c>
      <c r="I18" s="133"/>
      <c r="J18" s="133"/>
      <c r="K18" s="133"/>
      <c r="L18" s="133"/>
      <c r="M18" s="134"/>
    </row>
    <row r="19" spans="1:15" ht="16.5" thickBot="1" x14ac:dyDescent="0.25">
      <c r="A19" s="17" t="s">
        <v>22</v>
      </c>
      <c r="B19" s="23"/>
      <c r="C19" s="23"/>
      <c r="D19" s="24"/>
      <c r="E19" s="25"/>
      <c r="F19" s="24"/>
      <c r="G19" s="22" t="s">
        <v>23</v>
      </c>
      <c r="H19" s="26" t="s">
        <v>24</v>
      </c>
      <c r="I19" s="27"/>
      <c r="J19" s="28"/>
      <c r="K19" s="29"/>
      <c r="M19" s="30" t="s">
        <v>25</v>
      </c>
    </row>
    <row r="20" spans="1:15" ht="14.25" thickTop="1" thickBot="1" x14ac:dyDescent="0.25">
      <c r="A20" s="31"/>
      <c r="B20" s="32"/>
      <c r="C20" s="32"/>
      <c r="D20" s="33"/>
      <c r="E20" s="34"/>
      <c r="F20" s="33"/>
      <c r="G20" s="33"/>
      <c r="H20" s="35"/>
      <c r="I20" s="35"/>
      <c r="J20" s="36"/>
      <c r="K20" s="37"/>
      <c r="L20" s="33"/>
      <c r="M20" s="38"/>
    </row>
    <row r="21" spans="1:15" ht="13.5" thickTop="1" x14ac:dyDescent="0.2">
      <c r="A21" s="135" t="s">
        <v>26</v>
      </c>
      <c r="B21" s="137" t="s">
        <v>27</v>
      </c>
      <c r="C21" s="137" t="s">
        <v>28</v>
      </c>
      <c r="D21" s="137" t="s">
        <v>29</v>
      </c>
      <c r="E21" s="139" t="s">
        <v>30</v>
      </c>
      <c r="F21" s="137" t="s">
        <v>31</v>
      </c>
      <c r="G21" s="141" t="s">
        <v>32</v>
      </c>
      <c r="H21" s="143" t="s">
        <v>33</v>
      </c>
      <c r="I21" s="143" t="s">
        <v>34</v>
      </c>
      <c r="J21" s="121" t="s">
        <v>35</v>
      </c>
      <c r="K21" s="123" t="s">
        <v>36</v>
      </c>
      <c r="L21" s="125" t="s">
        <v>37</v>
      </c>
      <c r="M21" s="127" t="s">
        <v>38</v>
      </c>
    </row>
    <row r="22" spans="1:15" x14ac:dyDescent="0.2">
      <c r="A22" s="136"/>
      <c r="B22" s="138"/>
      <c r="C22" s="138"/>
      <c r="D22" s="138"/>
      <c r="E22" s="140"/>
      <c r="F22" s="138"/>
      <c r="G22" s="142"/>
      <c r="H22" s="144"/>
      <c r="I22" s="144"/>
      <c r="J22" s="122"/>
      <c r="K22" s="124"/>
      <c r="L22" s="126"/>
      <c r="M22" s="128"/>
    </row>
    <row r="23" spans="1:15" ht="4.5" customHeight="1" x14ac:dyDescent="0.2">
      <c r="A23" s="39"/>
      <c r="B23" s="40"/>
      <c r="C23" s="40"/>
      <c r="D23" s="40"/>
      <c r="E23" s="41"/>
      <c r="F23" s="40"/>
      <c r="G23" s="42"/>
      <c r="H23" s="43"/>
      <c r="I23" s="43"/>
      <c r="J23" s="44"/>
      <c r="K23" s="45"/>
      <c r="L23" s="46"/>
      <c r="M23" s="47"/>
    </row>
    <row r="24" spans="1:15" ht="33" customHeight="1" x14ac:dyDescent="0.2">
      <c r="A24" s="48">
        <v>1</v>
      </c>
      <c r="B24" s="49">
        <v>113</v>
      </c>
      <c r="C24" s="50">
        <v>10090187550</v>
      </c>
      <c r="D24" s="50" t="s">
        <v>61</v>
      </c>
      <c r="E24" s="51">
        <v>37758</v>
      </c>
      <c r="F24" s="51" t="s">
        <v>46</v>
      </c>
      <c r="G24" s="51" t="s">
        <v>62</v>
      </c>
      <c r="H24" s="52">
        <v>5.1980000000000004</v>
      </c>
      <c r="I24" s="52">
        <v>5.109</v>
      </c>
      <c r="J24" s="56">
        <v>1.1929398148148149E-4</v>
      </c>
      <c r="K24" s="53">
        <v>69.855438051809443</v>
      </c>
      <c r="L24" s="54" t="s">
        <v>46</v>
      </c>
      <c r="M24" s="55"/>
      <c r="O24" s="56">
        <v>1.1929398148148149E-4</v>
      </c>
    </row>
    <row r="25" spans="1:15" ht="33" customHeight="1" x14ac:dyDescent="0.2">
      <c r="A25" s="48">
        <v>2</v>
      </c>
      <c r="B25" s="49">
        <v>107</v>
      </c>
      <c r="C25" s="50">
        <v>10034919778</v>
      </c>
      <c r="D25" s="50" t="s">
        <v>63</v>
      </c>
      <c r="E25" s="51">
        <v>36739</v>
      </c>
      <c r="F25" s="51" t="s">
        <v>43</v>
      </c>
      <c r="G25" s="57" t="s">
        <v>64</v>
      </c>
      <c r="H25" s="52">
        <v>5.2720000000000002</v>
      </c>
      <c r="I25" s="52">
        <v>5.3149999999999995</v>
      </c>
      <c r="J25" s="56">
        <v>1.225347222222222E-4</v>
      </c>
      <c r="K25" s="53">
        <v>68.007934258996897</v>
      </c>
      <c r="L25" s="54" t="s">
        <v>46</v>
      </c>
      <c r="M25" s="55"/>
      <c r="O25" s="56">
        <v>1.225347222222222E-4</v>
      </c>
    </row>
    <row r="26" spans="1:15" ht="33" customHeight="1" x14ac:dyDescent="0.2">
      <c r="A26" s="48">
        <v>3</v>
      </c>
      <c r="B26" s="49">
        <v>112</v>
      </c>
      <c r="C26" s="50">
        <v>10078794700</v>
      </c>
      <c r="D26" s="50" t="s">
        <v>65</v>
      </c>
      <c r="E26" s="51">
        <v>37812</v>
      </c>
      <c r="F26" s="51" t="s">
        <v>48</v>
      </c>
      <c r="G26" s="51" t="s">
        <v>62</v>
      </c>
      <c r="H26" s="52">
        <v>5.3490000000000002</v>
      </c>
      <c r="I26" s="52">
        <v>5.4629999999999992</v>
      </c>
      <c r="J26" s="56">
        <v>1.2513888888888888E-4</v>
      </c>
      <c r="K26" s="53">
        <v>66.592674805771367</v>
      </c>
      <c r="L26" s="54" t="s">
        <v>48</v>
      </c>
      <c r="M26" s="55"/>
      <c r="O26" s="56">
        <v>1.2513888888888888E-4</v>
      </c>
    </row>
    <row r="27" spans="1:15" ht="33" customHeight="1" x14ac:dyDescent="0.2">
      <c r="A27" s="48">
        <v>4</v>
      </c>
      <c r="B27" s="49">
        <v>108</v>
      </c>
      <c r="C27" s="50">
        <v>10014630109</v>
      </c>
      <c r="D27" s="50" t="s">
        <v>66</v>
      </c>
      <c r="E27" s="51">
        <v>36529</v>
      </c>
      <c r="F27" s="51" t="s">
        <v>46</v>
      </c>
      <c r="G27" s="51" t="s">
        <v>62</v>
      </c>
      <c r="H27" s="52">
        <v>5.4139999999999997</v>
      </c>
      <c r="I27" s="52">
        <v>5.4489999999999998</v>
      </c>
      <c r="J27" s="56">
        <v>1.2572916666666665E-4</v>
      </c>
      <c r="K27" s="53">
        <v>66.280033140016585</v>
      </c>
      <c r="L27" s="54" t="s">
        <v>48</v>
      </c>
      <c r="M27" s="55"/>
      <c r="O27" s="56">
        <v>1.2572916666666665E-4</v>
      </c>
    </row>
    <row r="28" spans="1:15" ht="33" customHeight="1" x14ac:dyDescent="0.2">
      <c r="A28" s="48">
        <v>5</v>
      </c>
      <c r="B28" s="49">
        <v>109</v>
      </c>
      <c r="C28" s="50">
        <v>10007498484</v>
      </c>
      <c r="D28" s="50" t="s">
        <v>67</v>
      </c>
      <c r="E28" s="51">
        <v>34005</v>
      </c>
      <c r="F28" s="51" t="s">
        <v>43</v>
      </c>
      <c r="G28" s="51" t="s">
        <v>62</v>
      </c>
      <c r="H28" s="52">
        <v>5.4169999999999998</v>
      </c>
      <c r="I28" s="52">
        <v>5.4770000000000003</v>
      </c>
      <c r="J28" s="56">
        <v>1.2608796296296296E-4</v>
      </c>
      <c r="K28" s="53">
        <v>66.091426473288053</v>
      </c>
      <c r="L28" s="54" t="s">
        <v>48</v>
      </c>
      <c r="M28" s="55"/>
      <c r="O28" s="56">
        <v>1.2608796296296296E-4</v>
      </c>
    </row>
    <row r="29" spans="1:15" ht="33" customHeight="1" x14ac:dyDescent="0.2">
      <c r="A29" s="48">
        <v>6</v>
      </c>
      <c r="B29" s="49">
        <v>134</v>
      </c>
      <c r="C29" s="50">
        <v>10034991217</v>
      </c>
      <c r="D29" s="50" t="s">
        <v>68</v>
      </c>
      <c r="E29" s="51">
        <v>36732</v>
      </c>
      <c r="F29" s="51" t="s">
        <v>46</v>
      </c>
      <c r="G29" s="51" t="s">
        <v>69</v>
      </c>
      <c r="H29" s="52">
        <v>5.4240000000000004</v>
      </c>
      <c r="I29" s="52">
        <v>5.5049999999999999</v>
      </c>
      <c r="J29" s="56">
        <v>1.2649305555555555E-4</v>
      </c>
      <c r="K29" s="53">
        <v>65.879769420807023</v>
      </c>
      <c r="L29" s="54" t="s">
        <v>48</v>
      </c>
      <c r="M29" s="55"/>
      <c r="O29" s="56">
        <v>1.2649305555555555E-4</v>
      </c>
    </row>
    <row r="30" spans="1:15" ht="33" customHeight="1" x14ac:dyDescent="0.2">
      <c r="A30" s="48">
        <v>7</v>
      </c>
      <c r="B30" s="49">
        <v>71</v>
      </c>
      <c r="C30" s="50">
        <v>10006462305</v>
      </c>
      <c r="D30" s="50" t="s">
        <v>70</v>
      </c>
      <c r="E30" s="51">
        <v>33949</v>
      </c>
      <c r="F30" s="51" t="s">
        <v>46</v>
      </c>
      <c r="G30" s="51" t="s">
        <v>71</v>
      </c>
      <c r="H30" s="52">
        <v>5.4279999999999999</v>
      </c>
      <c r="I30" s="52">
        <v>5.5729999999999995</v>
      </c>
      <c r="J30" s="56">
        <v>1.2732638888888887E-4</v>
      </c>
      <c r="K30" s="53">
        <v>65.448595582219809</v>
      </c>
      <c r="L30" s="54" t="s">
        <v>48</v>
      </c>
      <c r="M30" s="55"/>
      <c r="O30" s="56">
        <v>1.2732638888888887E-4</v>
      </c>
    </row>
    <row r="31" spans="1:15" ht="33" customHeight="1" x14ac:dyDescent="0.2">
      <c r="A31" s="48">
        <v>8</v>
      </c>
      <c r="B31" s="49">
        <v>111</v>
      </c>
      <c r="C31" s="50">
        <v>10007272455</v>
      </c>
      <c r="D31" s="50" t="s">
        <v>72</v>
      </c>
      <c r="E31" s="51">
        <v>34633</v>
      </c>
      <c r="F31" s="51" t="s">
        <v>43</v>
      </c>
      <c r="G31" s="51" t="s">
        <v>62</v>
      </c>
      <c r="H31" s="52">
        <v>5.3639999999999999</v>
      </c>
      <c r="I31" s="52">
        <v>5.64</v>
      </c>
      <c r="J31" s="56">
        <v>1.273611111111111E-4</v>
      </c>
      <c r="K31" s="53">
        <v>65.430752453653213</v>
      </c>
      <c r="L31" s="54" t="s">
        <v>48</v>
      </c>
      <c r="M31" s="55"/>
      <c r="O31" s="56">
        <v>1.273611111111111E-4</v>
      </c>
    </row>
    <row r="32" spans="1:15" ht="33" customHeight="1" x14ac:dyDescent="0.2">
      <c r="A32" s="48">
        <v>9</v>
      </c>
      <c r="B32" s="49">
        <v>110</v>
      </c>
      <c r="C32" s="50">
        <v>10094917312</v>
      </c>
      <c r="D32" s="50" t="s">
        <v>73</v>
      </c>
      <c r="E32" s="51">
        <v>38671</v>
      </c>
      <c r="F32" s="51" t="s">
        <v>48</v>
      </c>
      <c r="G32" s="51" t="s">
        <v>62</v>
      </c>
      <c r="H32" s="52">
        <v>5.5019999999999998</v>
      </c>
      <c r="I32" s="52">
        <v>5.508</v>
      </c>
      <c r="J32" s="56">
        <v>1.2743055555555557E-4</v>
      </c>
      <c r="K32" s="53">
        <v>65.395095367847418</v>
      </c>
      <c r="L32" s="54" t="s">
        <v>48</v>
      </c>
      <c r="M32" s="55"/>
      <c r="O32" s="56">
        <v>1.2743055555555557E-4</v>
      </c>
    </row>
    <row r="33" spans="1:15" ht="33" customHeight="1" x14ac:dyDescent="0.2">
      <c r="A33" s="48">
        <v>10</v>
      </c>
      <c r="B33" s="49">
        <v>70</v>
      </c>
      <c r="C33" s="50">
        <v>10009045636</v>
      </c>
      <c r="D33" s="50" t="s">
        <v>74</v>
      </c>
      <c r="E33" s="51">
        <v>34844</v>
      </c>
      <c r="F33" s="51" t="s">
        <v>43</v>
      </c>
      <c r="G33" s="51" t="s">
        <v>71</v>
      </c>
      <c r="H33" s="52">
        <v>5.5060000000000002</v>
      </c>
      <c r="I33" s="52">
        <v>5.702</v>
      </c>
      <c r="J33" s="56">
        <v>1.2972222222222223E-4</v>
      </c>
      <c r="K33" s="53">
        <v>64.239828693790159</v>
      </c>
      <c r="L33" s="54" t="s">
        <v>50</v>
      </c>
      <c r="M33" s="55"/>
      <c r="O33" s="56">
        <v>1.2972222222222223E-4</v>
      </c>
    </row>
    <row r="34" spans="1:15" ht="24" hidden="1" customHeight="1" x14ac:dyDescent="0.2">
      <c r="A34" s="48"/>
      <c r="B34" s="49"/>
      <c r="C34" s="58"/>
      <c r="D34" s="58"/>
      <c r="E34" s="59"/>
      <c r="F34" s="59"/>
      <c r="G34" s="60"/>
      <c r="H34" s="52"/>
      <c r="I34" s="52"/>
      <c r="J34" s="52"/>
      <c r="K34" s="61"/>
      <c r="L34" s="62"/>
      <c r="M34" s="63"/>
      <c r="O34" s="56"/>
    </row>
    <row r="35" spans="1:15" ht="24" hidden="1" customHeight="1" x14ac:dyDescent="0.2">
      <c r="A35" s="48"/>
      <c r="B35" s="49"/>
      <c r="C35" s="58"/>
      <c r="D35" s="58"/>
      <c r="E35" s="59"/>
      <c r="F35" s="59"/>
      <c r="G35" s="60"/>
      <c r="H35" s="52"/>
      <c r="I35" s="52"/>
      <c r="J35" s="52"/>
      <c r="K35" s="61"/>
      <c r="L35" s="62"/>
      <c r="M35" s="63"/>
      <c r="O35" s="56"/>
    </row>
    <row r="36" spans="1:15" ht="24" hidden="1" customHeight="1" x14ac:dyDescent="0.2">
      <c r="A36" s="48"/>
      <c r="B36" s="49"/>
      <c r="C36" s="58"/>
      <c r="D36" s="58"/>
      <c r="E36" s="59"/>
      <c r="F36" s="59"/>
      <c r="G36" s="60"/>
      <c r="H36" s="52"/>
      <c r="I36" s="52"/>
      <c r="J36" s="52"/>
      <c r="K36" s="61"/>
      <c r="L36" s="62"/>
      <c r="M36" s="63"/>
      <c r="O36" s="56"/>
    </row>
    <row r="37" spans="1:15" ht="24" hidden="1" customHeight="1" x14ac:dyDescent="0.2">
      <c r="A37" s="48"/>
      <c r="B37" s="49"/>
      <c r="C37" s="58"/>
      <c r="D37" s="58"/>
      <c r="E37" s="59"/>
      <c r="F37" s="59"/>
      <c r="G37" s="60"/>
      <c r="H37" s="52"/>
      <c r="I37" s="52"/>
      <c r="J37" s="52"/>
      <c r="K37" s="61"/>
      <c r="L37" s="62"/>
      <c r="M37" s="63"/>
      <c r="O37" s="56"/>
    </row>
    <row r="38" spans="1:15" ht="24" hidden="1" customHeight="1" x14ac:dyDescent="0.2">
      <c r="A38" s="48"/>
      <c r="B38" s="49"/>
      <c r="C38" s="58"/>
      <c r="D38" s="58"/>
      <c r="E38" s="59"/>
      <c r="F38" s="59"/>
      <c r="G38" s="60"/>
      <c r="H38" s="52"/>
      <c r="I38" s="52"/>
      <c r="J38" s="52"/>
      <c r="K38" s="61"/>
      <c r="L38" s="62"/>
      <c r="M38" s="63"/>
      <c r="O38" s="56"/>
    </row>
    <row r="39" spans="1:15" ht="24" hidden="1" customHeight="1" x14ac:dyDescent="0.2">
      <c r="A39" s="48"/>
      <c r="B39" s="49"/>
      <c r="C39" s="58"/>
      <c r="D39" s="58"/>
      <c r="E39" s="59"/>
      <c r="F39" s="59"/>
      <c r="G39" s="60"/>
      <c r="H39" s="52"/>
      <c r="I39" s="52"/>
      <c r="J39" s="52"/>
      <c r="K39" s="61"/>
      <c r="L39" s="62"/>
      <c r="M39" s="63"/>
      <c r="O39" s="56"/>
    </row>
    <row r="40" spans="1:15" ht="24" hidden="1" customHeight="1" x14ac:dyDescent="0.2">
      <c r="A40" s="48"/>
      <c r="B40" s="49"/>
      <c r="C40" s="58"/>
      <c r="D40" s="58"/>
      <c r="E40" s="59"/>
      <c r="F40" s="59"/>
      <c r="G40" s="60"/>
      <c r="H40" s="52"/>
      <c r="I40" s="52"/>
      <c r="J40" s="52"/>
      <c r="K40" s="61"/>
      <c r="L40" s="62"/>
      <c r="M40" s="63"/>
      <c r="O40" s="56"/>
    </row>
    <row r="41" spans="1:15" ht="24" hidden="1" customHeight="1" x14ac:dyDescent="0.2">
      <c r="A41" s="48"/>
      <c r="B41" s="49"/>
      <c r="C41" s="58"/>
      <c r="D41" s="58"/>
      <c r="E41" s="59"/>
      <c r="F41" s="59"/>
      <c r="G41" s="60"/>
      <c r="H41" s="52"/>
      <c r="I41" s="52"/>
      <c r="J41" s="52"/>
      <c r="K41" s="61"/>
      <c r="L41" s="62"/>
      <c r="M41" s="63"/>
      <c r="O41" s="56"/>
    </row>
    <row r="42" spans="1:15" ht="24" hidden="1" customHeight="1" x14ac:dyDescent="0.2">
      <c r="A42" s="48"/>
      <c r="B42" s="49"/>
      <c r="C42" s="58"/>
      <c r="D42" s="58"/>
      <c r="E42" s="59"/>
      <c r="F42" s="59"/>
      <c r="G42" s="60"/>
      <c r="H42" s="52"/>
      <c r="I42" s="52"/>
      <c r="J42" s="52"/>
      <c r="K42" s="61"/>
      <c r="L42" s="62"/>
      <c r="M42" s="63"/>
      <c r="O42" s="56"/>
    </row>
    <row r="43" spans="1:15" ht="24" hidden="1" customHeight="1" x14ac:dyDescent="0.2">
      <c r="A43" s="48"/>
      <c r="B43" s="49"/>
      <c r="C43" s="58"/>
      <c r="D43" s="58"/>
      <c r="E43" s="59"/>
      <c r="F43" s="59"/>
      <c r="G43" s="60"/>
      <c r="H43" s="52"/>
      <c r="I43" s="52"/>
      <c r="J43" s="52"/>
      <c r="K43" s="61"/>
      <c r="L43" s="62"/>
      <c r="M43" s="63"/>
      <c r="O43" s="56"/>
    </row>
    <row r="44" spans="1:15" hidden="1" x14ac:dyDescent="0.2">
      <c r="A44" s="48"/>
      <c r="B44" s="49"/>
      <c r="C44" s="58"/>
      <c r="D44" s="58"/>
      <c r="E44" s="59"/>
      <c r="F44" s="59"/>
      <c r="G44" s="60"/>
      <c r="H44" s="52"/>
      <c r="I44" s="52"/>
      <c r="J44" s="52"/>
      <c r="K44" s="61" t="e">
        <f t="shared" ref="K44:K78" si="0">0.2/(J44/3600)</f>
        <v>#DIV/0!</v>
      </c>
      <c r="L44" s="62" t="str">
        <f t="shared" ref="L44:L78" si="1">IF(J44&lt;=10.7,"МСМК",IF(J44&lt;=11.2,"МС",IF(J44&lt;=12,"КМС",IF(J44&lt;=12.7,"1 СР",IF(J44&lt;=12.2,"2 СР",IF(J44&lt;=13.4,"3 СР",IF(J44&lt;=15.6,"1 сп.юн.р.")))))))</f>
        <v>МСМК</v>
      </c>
      <c r="M44" s="63"/>
    </row>
    <row r="45" spans="1:15" hidden="1" x14ac:dyDescent="0.2">
      <c r="A45" s="64"/>
      <c r="B45" s="65"/>
      <c r="C45" s="66"/>
      <c r="D45" s="66"/>
      <c r="E45" s="67"/>
      <c r="F45" s="67"/>
      <c r="G45" s="68"/>
      <c r="H45" s="69"/>
      <c r="I45" s="69"/>
      <c r="J45" s="69"/>
      <c r="K45" s="61" t="e">
        <f t="shared" si="0"/>
        <v>#DIV/0!</v>
      </c>
      <c r="L45" s="62" t="str">
        <f t="shared" si="1"/>
        <v>МСМК</v>
      </c>
      <c r="M45" s="70"/>
    </row>
    <row r="46" spans="1:15" hidden="1" x14ac:dyDescent="0.2">
      <c r="A46" s="71"/>
      <c r="B46" s="62"/>
      <c r="C46" s="58"/>
      <c r="D46" s="58"/>
      <c r="E46" s="59"/>
      <c r="F46" s="59"/>
      <c r="G46" s="60"/>
      <c r="H46" s="72"/>
      <c r="I46" s="72"/>
      <c r="J46" s="72"/>
      <c r="K46" s="61" t="e">
        <f t="shared" si="0"/>
        <v>#DIV/0!</v>
      </c>
      <c r="L46" s="62" t="str">
        <f t="shared" si="1"/>
        <v>МСМК</v>
      </c>
      <c r="M46" s="73"/>
    </row>
    <row r="47" spans="1:15" hidden="1" x14ac:dyDescent="0.2">
      <c r="A47" s="71"/>
      <c r="B47" s="62"/>
      <c r="C47" s="58"/>
      <c r="D47" s="58"/>
      <c r="E47" s="59"/>
      <c r="F47" s="59"/>
      <c r="G47" s="60"/>
      <c r="H47" s="72"/>
      <c r="I47" s="72"/>
      <c r="J47" s="72"/>
      <c r="K47" s="61" t="e">
        <f t="shared" si="0"/>
        <v>#DIV/0!</v>
      </c>
      <c r="L47" s="62" t="str">
        <f t="shared" si="1"/>
        <v>МСМК</v>
      </c>
      <c r="M47" s="73"/>
    </row>
    <row r="48" spans="1:15" hidden="1" x14ac:dyDescent="0.2">
      <c r="A48" s="71"/>
      <c r="B48" s="62"/>
      <c r="C48" s="58"/>
      <c r="D48" s="58"/>
      <c r="E48" s="59"/>
      <c r="F48" s="59"/>
      <c r="G48" s="60"/>
      <c r="H48" s="72"/>
      <c r="I48" s="72"/>
      <c r="J48" s="72"/>
      <c r="K48" s="61" t="e">
        <f t="shared" si="0"/>
        <v>#DIV/0!</v>
      </c>
      <c r="L48" s="62" t="str">
        <f t="shared" si="1"/>
        <v>МСМК</v>
      </c>
      <c r="M48" s="73"/>
    </row>
    <row r="49" spans="1:13" hidden="1" x14ac:dyDescent="0.2">
      <c r="A49" s="71"/>
      <c r="B49" s="62"/>
      <c r="C49" s="58"/>
      <c r="D49" s="58"/>
      <c r="E49" s="59"/>
      <c r="F49" s="59"/>
      <c r="G49" s="60"/>
      <c r="H49" s="72"/>
      <c r="I49" s="72"/>
      <c r="J49" s="72"/>
      <c r="K49" s="61" t="e">
        <f t="shared" si="0"/>
        <v>#DIV/0!</v>
      </c>
      <c r="L49" s="62" t="str">
        <f t="shared" si="1"/>
        <v>МСМК</v>
      </c>
      <c r="M49" s="73"/>
    </row>
    <row r="50" spans="1:13" hidden="1" x14ac:dyDescent="0.2">
      <c r="A50" s="71"/>
      <c r="B50" s="62"/>
      <c r="C50" s="58"/>
      <c r="D50" s="58"/>
      <c r="E50" s="59"/>
      <c r="F50" s="59"/>
      <c r="G50" s="60"/>
      <c r="H50" s="72"/>
      <c r="I50" s="72"/>
      <c r="J50" s="72"/>
      <c r="K50" s="61" t="e">
        <f t="shared" si="0"/>
        <v>#DIV/0!</v>
      </c>
      <c r="L50" s="62" t="str">
        <f t="shared" si="1"/>
        <v>МСМК</v>
      </c>
      <c r="M50" s="73"/>
    </row>
    <row r="51" spans="1:13" hidden="1" x14ac:dyDescent="0.2">
      <c r="A51" s="71"/>
      <c r="B51" s="62"/>
      <c r="C51" s="58"/>
      <c r="D51" s="58"/>
      <c r="E51" s="59"/>
      <c r="F51" s="59"/>
      <c r="G51" s="60"/>
      <c r="H51" s="72"/>
      <c r="I51" s="72"/>
      <c r="J51" s="72"/>
      <c r="K51" s="61" t="e">
        <f t="shared" si="0"/>
        <v>#DIV/0!</v>
      </c>
      <c r="L51" s="62" t="str">
        <f t="shared" si="1"/>
        <v>МСМК</v>
      </c>
      <c r="M51" s="73"/>
    </row>
    <row r="52" spans="1:13" hidden="1" x14ac:dyDescent="0.2">
      <c r="A52" s="71"/>
      <c r="B52" s="62"/>
      <c r="C52" s="58"/>
      <c r="D52" s="58"/>
      <c r="E52" s="59"/>
      <c r="F52" s="59"/>
      <c r="G52" s="60"/>
      <c r="H52" s="72"/>
      <c r="I52" s="72"/>
      <c r="J52" s="72"/>
      <c r="K52" s="61" t="e">
        <f t="shared" si="0"/>
        <v>#DIV/0!</v>
      </c>
      <c r="L52" s="62" t="str">
        <f t="shared" si="1"/>
        <v>МСМК</v>
      </c>
      <c r="M52" s="73"/>
    </row>
    <row r="53" spans="1:13" hidden="1" x14ac:dyDescent="0.2">
      <c r="A53" s="71"/>
      <c r="B53" s="62"/>
      <c r="C53" s="58"/>
      <c r="D53" s="58"/>
      <c r="E53" s="59"/>
      <c r="F53" s="59"/>
      <c r="G53" s="60"/>
      <c r="H53" s="72"/>
      <c r="I53" s="72"/>
      <c r="J53" s="72"/>
      <c r="K53" s="61" t="e">
        <f t="shared" si="0"/>
        <v>#DIV/0!</v>
      </c>
      <c r="L53" s="62" t="str">
        <f t="shared" si="1"/>
        <v>МСМК</v>
      </c>
      <c r="M53" s="73"/>
    </row>
    <row r="54" spans="1:13" hidden="1" x14ac:dyDescent="0.2">
      <c r="A54" s="71"/>
      <c r="B54" s="62"/>
      <c r="C54" s="58"/>
      <c r="D54" s="58"/>
      <c r="E54" s="59"/>
      <c r="F54" s="59"/>
      <c r="G54" s="60"/>
      <c r="H54" s="72"/>
      <c r="I54" s="72"/>
      <c r="J54" s="72"/>
      <c r="K54" s="61" t="e">
        <f t="shared" si="0"/>
        <v>#DIV/0!</v>
      </c>
      <c r="L54" s="62" t="str">
        <f t="shared" si="1"/>
        <v>МСМК</v>
      </c>
      <c r="M54" s="73"/>
    </row>
    <row r="55" spans="1:13" hidden="1" x14ac:dyDescent="0.2">
      <c r="A55" s="71"/>
      <c r="B55" s="62"/>
      <c r="C55" s="58"/>
      <c r="D55" s="58"/>
      <c r="E55" s="59"/>
      <c r="F55" s="59"/>
      <c r="G55" s="60"/>
      <c r="H55" s="72"/>
      <c r="I55" s="72"/>
      <c r="J55" s="72"/>
      <c r="K55" s="61" t="e">
        <f t="shared" si="0"/>
        <v>#DIV/0!</v>
      </c>
      <c r="L55" s="62" t="str">
        <f t="shared" si="1"/>
        <v>МСМК</v>
      </c>
      <c r="M55" s="73"/>
    </row>
    <row r="56" spans="1:13" hidden="1" x14ac:dyDescent="0.2">
      <c r="A56" s="71"/>
      <c r="B56" s="62"/>
      <c r="C56" s="58"/>
      <c r="D56" s="58"/>
      <c r="E56" s="59"/>
      <c r="F56" s="59"/>
      <c r="G56" s="60"/>
      <c r="H56" s="72"/>
      <c r="I56" s="72"/>
      <c r="J56" s="72"/>
      <c r="K56" s="61" t="e">
        <f t="shared" si="0"/>
        <v>#DIV/0!</v>
      </c>
      <c r="L56" s="62" t="str">
        <f t="shared" si="1"/>
        <v>МСМК</v>
      </c>
      <c r="M56" s="73"/>
    </row>
    <row r="57" spans="1:13" hidden="1" x14ac:dyDescent="0.2">
      <c r="A57" s="71"/>
      <c r="B57" s="62"/>
      <c r="C57" s="58"/>
      <c r="D57" s="58"/>
      <c r="E57" s="59"/>
      <c r="F57" s="59"/>
      <c r="G57" s="60"/>
      <c r="H57" s="72"/>
      <c r="I57" s="72"/>
      <c r="J57" s="72"/>
      <c r="K57" s="61" t="e">
        <f t="shared" si="0"/>
        <v>#DIV/0!</v>
      </c>
      <c r="L57" s="62" t="str">
        <f t="shared" si="1"/>
        <v>МСМК</v>
      </c>
      <c r="M57" s="73"/>
    </row>
    <row r="58" spans="1:13" hidden="1" x14ac:dyDescent="0.2">
      <c r="A58" s="71"/>
      <c r="B58" s="62"/>
      <c r="C58" s="58"/>
      <c r="D58" s="58"/>
      <c r="E58" s="59"/>
      <c r="F58" s="59"/>
      <c r="G58" s="60"/>
      <c r="H58" s="72"/>
      <c r="I58" s="72"/>
      <c r="J58" s="72"/>
      <c r="K58" s="61" t="e">
        <f t="shared" si="0"/>
        <v>#DIV/0!</v>
      </c>
      <c r="L58" s="62" t="str">
        <f t="shared" si="1"/>
        <v>МСМК</v>
      </c>
      <c r="M58" s="73"/>
    </row>
    <row r="59" spans="1:13" hidden="1" x14ac:dyDescent="0.2">
      <c r="A59" s="71"/>
      <c r="B59" s="62"/>
      <c r="C59" s="58"/>
      <c r="D59" s="58"/>
      <c r="E59" s="59"/>
      <c r="F59" s="59"/>
      <c r="G59" s="60"/>
      <c r="H59" s="72"/>
      <c r="I59" s="72"/>
      <c r="J59" s="72"/>
      <c r="K59" s="61" t="e">
        <f t="shared" si="0"/>
        <v>#DIV/0!</v>
      </c>
      <c r="L59" s="62" t="str">
        <f t="shared" si="1"/>
        <v>МСМК</v>
      </c>
      <c r="M59" s="73"/>
    </row>
    <row r="60" spans="1:13" hidden="1" x14ac:dyDescent="0.2">
      <c r="A60" s="71"/>
      <c r="B60" s="62"/>
      <c r="C60" s="58"/>
      <c r="D60" s="58"/>
      <c r="E60" s="59"/>
      <c r="F60" s="59"/>
      <c r="G60" s="60"/>
      <c r="H60" s="72"/>
      <c r="I60" s="72"/>
      <c r="J60" s="72"/>
      <c r="K60" s="61" t="e">
        <f t="shared" si="0"/>
        <v>#DIV/0!</v>
      </c>
      <c r="L60" s="62" t="str">
        <f t="shared" si="1"/>
        <v>МСМК</v>
      </c>
      <c r="M60" s="73"/>
    </row>
    <row r="61" spans="1:13" hidden="1" x14ac:dyDescent="0.2">
      <c r="A61" s="71"/>
      <c r="B61" s="62"/>
      <c r="C61" s="58"/>
      <c r="D61" s="58"/>
      <c r="E61" s="59"/>
      <c r="F61" s="59"/>
      <c r="G61" s="60"/>
      <c r="H61" s="72"/>
      <c r="I61" s="72"/>
      <c r="J61" s="72"/>
      <c r="K61" s="61" t="e">
        <f t="shared" si="0"/>
        <v>#DIV/0!</v>
      </c>
      <c r="L61" s="62" t="str">
        <f t="shared" si="1"/>
        <v>МСМК</v>
      </c>
      <c r="M61" s="73"/>
    </row>
    <row r="62" spans="1:13" hidden="1" x14ac:dyDescent="0.2">
      <c r="A62" s="71"/>
      <c r="B62" s="62"/>
      <c r="C62" s="58"/>
      <c r="D62" s="58"/>
      <c r="E62" s="59"/>
      <c r="F62" s="59"/>
      <c r="G62" s="60"/>
      <c r="H62" s="72"/>
      <c r="I62" s="72"/>
      <c r="J62" s="72"/>
      <c r="K62" s="61" t="e">
        <f t="shared" si="0"/>
        <v>#DIV/0!</v>
      </c>
      <c r="L62" s="62" t="str">
        <f t="shared" si="1"/>
        <v>МСМК</v>
      </c>
      <c r="M62" s="73"/>
    </row>
    <row r="63" spans="1:13" hidden="1" x14ac:dyDescent="0.2">
      <c r="A63" s="71"/>
      <c r="B63" s="62"/>
      <c r="C63" s="58"/>
      <c r="D63" s="58"/>
      <c r="E63" s="59"/>
      <c r="F63" s="59"/>
      <c r="G63" s="60"/>
      <c r="H63" s="72"/>
      <c r="I63" s="72"/>
      <c r="J63" s="72"/>
      <c r="K63" s="61" t="e">
        <f t="shared" si="0"/>
        <v>#DIV/0!</v>
      </c>
      <c r="L63" s="62" t="str">
        <f t="shared" si="1"/>
        <v>МСМК</v>
      </c>
      <c r="M63" s="73"/>
    </row>
    <row r="64" spans="1:13" hidden="1" x14ac:dyDescent="0.2">
      <c r="A64" s="71"/>
      <c r="B64" s="62"/>
      <c r="C64" s="58"/>
      <c r="D64" s="58"/>
      <c r="E64" s="59"/>
      <c r="F64" s="59"/>
      <c r="G64" s="60"/>
      <c r="H64" s="72"/>
      <c r="I64" s="72"/>
      <c r="J64" s="72"/>
      <c r="K64" s="61" t="e">
        <f t="shared" si="0"/>
        <v>#DIV/0!</v>
      </c>
      <c r="L64" s="62" t="str">
        <f t="shared" si="1"/>
        <v>МСМК</v>
      </c>
      <c r="M64" s="73"/>
    </row>
    <row r="65" spans="1:13" hidden="1" x14ac:dyDescent="0.2">
      <c r="A65" s="71"/>
      <c r="B65" s="62"/>
      <c r="C65" s="58"/>
      <c r="D65" s="58"/>
      <c r="E65" s="59"/>
      <c r="F65" s="59"/>
      <c r="G65" s="60"/>
      <c r="H65" s="72"/>
      <c r="I65" s="72"/>
      <c r="J65" s="72"/>
      <c r="K65" s="61" t="e">
        <f t="shared" si="0"/>
        <v>#DIV/0!</v>
      </c>
      <c r="L65" s="62" t="str">
        <f t="shared" si="1"/>
        <v>МСМК</v>
      </c>
      <c r="M65" s="73"/>
    </row>
    <row r="66" spans="1:13" hidden="1" x14ac:dyDescent="0.2">
      <c r="A66" s="71"/>
      <c r="B66" s="62"/>
      <c r="C66" s="58"/>
      <c r="D66" s="58"/>
      <c r="E66" s="59"/>
      <c r="F66" s="59"/>
      <c r="G66" s="60"/>
      <c r="H66" s="72"/>
      <c r="I66" s="72"/>
      <c r="J66" s="72"/>
      <c r="K66" s="61" t="e">
        <f t="shared" si="0"/>
        <v>#DIV/0!</v>
      </c>
      <c r="L66" s="62" t="str">
        <f t="shared" si="1"/>
        <v>МСМК</v>
      </c>
      <c r="M66" s="73"/>
    </row>
    <row r="67" spans="1:13" hidden="1" x14ac:dyDescent="0.2">
      <c r="A67" s="71"/>
      <c r="B67" s="62"/>
      <c r="C67" s="58"/>
      <c r="D67" s="58"/>
      <c r="E67" s="59"/>
      <c r="F67" s="59"/>
      <c r="G67" s="60"/>
      <c r="H67" s="72"/>
      <c r="I67" s="72"/>
      <c r="J67" s="72"/>
      <c r="K67" s="61" t="e">
        <f t="shared" si="0"/>
        <v>#DIV/0!</v>
      </c>
      <c r="L67" s="62" t="str">
        <f t="shared" si="1"/>
        <v>МСМК</v>
      </c>
      <c r="M67" s="73"/>
    </row>
    <row r="68" spans="1:13" hidden="1" x14ac:dyDescent="0.2">
      <c r="A68" s="71"/>
      <c r="B68" s="62"/>
      <c r="C68" s="58"/>
      <c r="D68" s="58"/>
      <c r="E68" s="59"/>
      <c r="F68" s="59"/>
      <c r="G68" s="60"/>
      <c r="H68" s="72"/>
      <c r="I68" s="72"/>
      <c r="J68" s="72"/>
      <c r="K68" s="61" t="e">
        <f t="shared" si="0"/>
        <v>#DIV/0!</v>
      </c>
      <c r="L68" s="62" t="str">
        <f t="shared" si="1"/>
        <v>МСМК</v>
      </c>
      <c r="M68" s="73"/>
    </row>
    <row r="69" spans="1:13" hidden="1" x14ac:dyDescent="0.2">
      <c r="A69" s="71"/>
      <c r="B69" s="62"/>
      <c r="C69" s="58"/>
      <c r="D69" s="58"/>
      <c r="E69" s="59"/>
      <c r="F69" s="59"/>
      <c r="G69" s="60"/>
      <c r="H69" s="72"/>
      <c r="I69" s="72"/>
      <c r="J69" s="72"/>
      <c r="K69" s="61" t="e">
        <f t="shared" si="0"/>
        <v>#DIV/0!</v>
      </c>
      <c r="L69" s="62" t="str">
        <f t="shared" si="1"/>
        <v>МСМК</v>
      </c>
      <c r="M69" s="73"/>
    </row>
    <row r="70" spans="1:13" hidden="1" x14ac:dyDescent="0.2">
      <c r="A70" s="71"/>
      <c r="B70" s="62"/>
      <c r="C70" s="58"/>
      <c r="D70" s="58"/>
      <c r="E70" s="59"/>
      <c r="F70" s="59"/>
      <c r="G70" s="60"/>
      <c r="H70" s="72"/>
      <c r="I70" s="72"/>
      <c r="J70" s="72"/>
      <c r="K70" s="61" t="e">
        <f t="shared" si="0"/>
        <v>#DIV/0!</v>
      </c>
      <c r="L70" s="62" t="str">
        <f t="shared" si="1"/>
        <v>МСМК</v>
      </c>
      <c r="M70" s="73"/>
    </row>
    <row r="71" spans="1:13" hidden="1" x14ac:dyDescent="0.2">
      <c r="A71" s="71"/>
      <c r="B71" s="62"/>
      <c r="C71" s="58"/>
      <c r="D71" s="58"/>
      <c r="E71" s="59"/>
      <c r="F71" s="59"/>
      <c r="G71" s="60"/>
      <c r="H71" s="72"/>
      <c r="I71" s="72"/>
      <c r="J71" s="72"/>
      <c r="K71" s="61" t="e">
        <f t="shared" si="0"/>
        <v>#DIV/0!</v>
      </c>
      <c r="L71" s="62" t="str">
        <f t="shared" si="1"/>
        <v>МСМК</v>
      </c>
      <c r="M71" s="73"/>
    </row>
    <row r="72" spans="1:13" hidden="1" x14ac:dyDescent="0.2">
      <c r="A72" s="71"/>
      <c r="B72" s="62"/>
      <c r="C72" s="58"/>
      <c r="D72" s="58"/>
      <c r="E72" s="59"/>
      <c r="F72" s="59"/>
      <c r="G72" s="60"/>
      <c r="H72" s="72"/>
      <c r="I72" s="72"/>
      <c r="J72" s="72"/>
      <c r="K72" s="61" t="e">
        <f t="shared" si="0"/>
        <v>#DIV/0!</v>
      </c>
      <c r="L72" s="62" t="str">
        <f t="shared" si="1"/>
        <v>МСМК</v>
      </c>
      <c r="M72" s="73"/>
    </row>
    <row r="73" spans="1:13" hidden="1" x14ac:dyDescent="0.2">
      <c r="A73" s="71"/>
      <c r="B73" s="62"/>
      <c r="C73" s="58"/>
      <c r="D73" s="58"/>
      <c r="E73" s="59"/>
      <c r="F73" s="59"/>
      <c r="G73" s="60"/>
      <c r="H73" s="72"/>
      <c r="I73" s="72"/>
      <c r="J73" s="72"/>
      <c r="K73" s="61" t="e">
        <f t="shared" si="0"/>
        <v>#DIV/0!</v>
      </c>
      <c r="L73" s="62" t="str">
        <f t="shared" si="1"/>
        <v>МСМК</v>
      </c>
      <c r="M73" s="73"/>
    </row>
    <row r="74" spans="1:13" hidden="1" x14ac:dyDescent="0.2">
      <c r="A74" s="71"/>
      <c r="B74" s="62"/>
      <c r="C74" s="58"/>
      <c r="D74" s="58"/>
      <c r="E74" s="59"/>
      <c r="F74" s="59"/>
      <c r="G74" s="60"/>
      <c r="H74" s="72"/>
      <c r="I74" s="72"/>
      <c r="J74" s="72"/>
      <c r="K74" s="61" t="e">
        <f t="shared" si="0"/>
        <v>#DIV/0!</v>
      </c>
      <c r="L74" s="62" t="str">
        <f t="shared" si="1"/>
        <v>МСМК</v>
      </c>
      <c r="M74" s="73"/>
    </row>
    <row r="75" spans="1:13" hidden="1" x14ac:dyDescent="0.2">
      <c r="A75" s="71"/>
      <c r="B75" s="62"/>
      <c r="C75" s="62"/>
      <c r="D75" s="74"/>
      <c r="E75" s="62"/>
      <c r="F75" s="62"/>
      <c r="G75" s="75"/>
      <c r="H75" s="72"/>
      <c r="I75" s="72"/>
      <c r="J75" s="72"/>
      <c r="K75" s="61" t="e">
        <f t="shared" si="0"/>
        <v>#DIV/0!</v>
      </c>
      <c r="L75" s="62" t="str">
        <f t="shared" si="1"/>
        <v>МСМК</v>
      </c>
      <c r="M75" s="73"/>
    </row>
    <row r="76" spans="1:13" hidden="1" x14ac:dyDescent="0.2">
      <c r="A76" s="71"/>
      <c r="B76" s="62"/>
      <c r="C76" s="62"/>
      <c r="D76" s="74"/>
      <c r="E76" s="62"/>
      <c r="F76" s="62"/>
      <c r="G76" s="75"/>
      <c r="H76" s="72"/>
      <c r="I76" s="72"/>
      <c r="J76" s="72"/>
      <c r="K76" s="61" t="e">
        <f t="shared" si="0"/>
        <v>#DIV/0!</v>
      </c>
      <c r="L76" s="62" t="str">
        <f t="shared" si="1"/>
        <v>МСМК</v>
      </c>
      <c r="M76" s="73"/>
    </row>
    <row r="77" spans="1:13" hidden="1" x14ac:dyDescent="0.2">
      <c r="A77" s="71"/>
      <c r="B77" s="62"/>
      <c r="C77" s="62"/>
      <c r="D77" s="74"/>
      <c r="E77" s="62"/>
      <c r="F77" s="62"/>
      <c r="G77" s="75"/>
      <c r="H77" s="72"/>
      <c r="I77" s="72"/>
      <c r="J77" s="72"/>
      <c r="K77" s="61" t="e">
        <f t="shared" si="0"/>
        <v>#DIV/0!</v>
      </c>
      <c r="L77" s="62" t="str">
        <f t="shared" si="1"/>
        <v>МСМК</v>
      </c>
      <c r="M77" s="73"/>
    </row>
    <row r="78" spans="1:13" hidden="1" x14ac:dyDescent="0.2">
      <c r="A78" s="71"/>
      <c r="B78" s="62"/>
      <c r="C78" s="62"/>
      <c r="D78" s="74"/>
      <c r="E78" s="62"/>
      <c r="F78" s="62"/>
      <c r="G78" s="75"/>
      <c r="H78" s="76"/>
      <c r="I78" s="72"/>
      <c r="J78" s="76"/>
      <c r="K78" s="61" t="e">
        <f t="shared" si="0"/>
        <v>#DIV/0!</v>
      </c>
      <c r="L78" s="62" t="str">
        <f t="shared" si="1"/>
        <v>МСМК</v>
      </c>
      <c r="M78" s="73"/>
    </row>
    <row r="79" spans="1:13" ht="13.5" thickBot="1" x14ac:dyDescent="0.25">
      <c r="A79" s="77"/>
      <c r="B79" s="62"/>
      <c r="C79" s="62"/>
      <c r="D79" s="74"/>
      <c r="E79" s="62"/>
      <c r="F79" s="62"/>
      <c r="G79" s="75"/>
      <c r="H79" s="76"/>
      <c r="I79" s="72"/>
      <c r="J79" s="76"/>
      <c r="K79" s="78"/>
      <c r="L79" s="62"/>
      <c r="M79" s="73"/>
    </row>
    <row r="80" spans="1:13" ht="17.25" thickTop="1" thickBot="1" x14ac:dyDescent="0.25">
      <c r="A80" s="79"/>
      <c r="B80" s="80"/>
      <c r="C80" s="80"/>
      <c r="D80" s="81"/>
      <c r="E80" s="82"/>
      <c r="F80" s="83"/>
      <c r="G80" s="84"/>
      <c r="H80" s="85"/>
      <c r="I80" s="85"/>
      <c r="J80" s="86"/>
      <c r="K80" s="87"/>
      <c r="L80" s="88"/>
      <c r="M80" s="89"/>
    </row>
    <row r="81" spans="1:13" ht="15.75" thickTop="1" x14ac:dyDescent="0.2">
      <c r="A81" s="129" t="s">
        <v>39</v>
      </c>
      <c r="B81" s="130"/>
      <c r="C81" s="130"/>
      <c r="D81" s="130"/>
      <c r="E81" s="90"/>
      <c r="F81" s="90"/>
      <c r="G81" s="130" t="s">
        <v>40</v>
      </c>
      <c r="H81" s="130"/>
      <c r="I81" s="130"/>
      <c r="J81" s="130"/>
      <c r="K81" s="130"/>
      <c r="L81" s="130"/>
      <c r="M81" s="131"/>
    </row>
    <row r="82" spans="1:13" x14ac:dyDescent="0.2">
      <c r="A82" s="91" t="s">
        <v>41</v>
      </c>
      <c r="B82" s="92"/>
      <c r="C82" s="93"/>
      <c r="D82" s="92"/>
      <c r="E82" s="94"/>
      <c r="F82" s="92"/>
      <c r="G82" s="74" t="s">
        <v>42</v>
      </c>
      <c r="H82" s="62">
        <v>3</v>
      </c>
      <c r="I82" s="95"/>
      <c r="J82" s="96" t="s">
        <v>43</v>
      </c>
      <c r="K82" s="62">
        <f>COUNTIF(F24:F97,"ЗМС")</f>
        <v>4</v>
      </c>
      <c r="L82" s="96"/>
      <c r="M82" s="97"/>
    </row>
    <row r="83" spans="1:13" x14ac:dyDescent="0.2">
      <c r="A83" s="91" t="s">
        <v>44</v>
      </c>
      <c r="B83" s="92"/>
      <c r="C83" s="98"/>
      <c r="D83" s="92"/>
      <c r="E83" s="94"/>
      <c r="F83" s="92"/>
      <c r="G83" s="93" t="s">
        <v>45</v>
      </c>
      <c r="H83" s="62">
        <f>H84+H88</f>
        <v>10</v>
      </c>
      <c r="I83" s="95"/>
      <c r="J83" s="96" t="s">
        <v>46</v>
      </c>
      <c r="K83" s="62">
        <f>COUNTIF(F24:F97,"МСМК")</f>
        <v>4</v>
      </c>
      <c r="L83" s="96"/>
      <c r="M83" s="97"/>
    </row>
    <row r="84" spans="1:13" x14ac:dyDescent="0.2">
      <c r="A84" s="92"/>
      <c r="B84" s="92"/>
      <c r="C84" s="74"/>
      <c r="D84" s="92"/>
      <c r="E84" s="94"/>
      <c r="F84" s="92"/>
      <c r="G84" s="93" t="s">
        <v>47</v>
      </c>
      <c r="H84" s="62">
        <f>H85+H86+H87</f>
        <v>10</v>
      </c>
      <c r="I84" s="95"/>
      <c r="J84" s="96" t="s">
        <v>48</v>
      </c>
      <c r="K84" s="62">
        <f>COUNTIF(F24:F97,"МС")</f>
        <v>2</v>
      </c>
      <c r="L84" s="96"/>
      <c r="M84" s="97"/>
    </row>
    <row r="85" spans="1:13" x14ac:dyDescent="0.2">
      <c r="A85" s="92"/>
      <c r="B85" s="92"/>
      <c r="C85" s="74"/>
      <c r="D85" s="92"/>
      <c r="E85" s="94"/>
      <c r="F85" s="92"/>
      <c r="G85" s="93" t="s">
        <v>49</v>
      </c>
      <c r="H85" s="62">
        <f>COUNT(A24:A97)</f>
        <v>10</v>
      </c>
      <c r="I85" s="95"/>
      <c r="J85" s="96" t="s">
        <v>50</v>
      </c>
      <c r="K85" s="62">
        <f>COUNTIF(F24:F97,"КМС")</f>
        <v>0</v>
      </c>
      <c r="L85" s="96"/>
      <c r="M85" s="97"/>
    </row>
    <row r="86" spans="1:13" x14ac:dyDescent="0.2">
      <c r="A86" s="92"/>
      <c r="B86" s="92"/>
      <c r="C86" s="74"/>
      <c r="D86" s="92"/>
      <c r="E86" s="94"/>
      <c r="F86" s="92"/>
      <c r="G86" s="93" t="s">
        <v>51</v>
      </c>
      <c r="H86" s="62">
        <f>COUNTIF(A24:A97,"НФ")</f>
        <v>0</v>
      </c>
      <c r="I86" s="95"/>
      <c r="J86" s="96" t="s">
        <v>52</v>
      </c>
      <c r="K86" s="62">
        <f>COUNTIF(F24:F97,"1 СР")</f>
        <v>0</v>
      </c>
      <c r="L86" s="96"/>
      <c r="M86" s="97"/>
    </row>
    <row r="87" spans="1:13" x14ac:dyDescent="0.2">
      <c r="A87" s="92"/>
      <c r="B87" s="92"/>
      <c r="C87" s="92"/>
      <c r="D87" s="92"/>
      <c r="E87" s="94"/>
      <c r="F87" s="92"/>
      <c r="G87" s="93" t="s">
        <v>53</v>
      </c>
      <c r="H87" s="62">
        <f>COUNTIF(A24:A97,"ДСКВ")</f>
        <v>0</v>
      </c>
      <c r="I87" s="95"/>
      <c r="J87" s="99" t="s">
        <v>54</v>
      </c>
      <c r="K87" s="62">
        <f>COUNTIF(F24:F97,"2 СР")</f>
        <v>0</v>
      </c>
      <c r="L87" s="99"/>
      <c r="M87" s="97"/>
    </row>
    <row r="88" spans="1:13" x14ac:dyDescent="0.2">
      <c r="A88" s="92"/>
      <c r="B88" s="92"/>
      <c r="C88" s="92"/>
      <c r="D88" s="92"/>
      <c r="E88" s="94"/>
      <c r="F88" s="92"/>
      <c r="G88" s="93" t="s">
        <v>55</v>
      </c>
      <c r="H88" s="62">
        <f>COUNTIF(A24:A97,"НС")</f>
        <v>0</v>
      </c>
      <c r="I88" s="95"/>
      <c r="J88" s="99" t="s">
        <v>56</v>
      </c>
      <c r="K88" s="62">
        <f>COUNTIF(F24:F97,"3 СР")</f>
        <v>0</v>
      </c>
      <c r="L88" s="99"/>
      <c r="M88" s="97"/>
    </row>
    <row r="89" spans="1:13" x14ac:dyDescent="0.2">
      <c r="A89" s="100"/>
      <c r="B89" s="101"/>
      <c r="C89" s="101"/>
      <c r="D89" s="102"/>
      <c r="E89" s="103"/>
      <c r="F89" s="102"/>
      <c r="G89" s="102"/>
      <c r="H89" s="104"/>
      <c r="I89" s="104"/>
      <c r="J89" s="105"/>
      <c r="K89" s="106"/>
      <c r="L89" s="102"/>
      <c r="M89" s="107"/>
    </row>
    <row r="90" spans="1:13" ht="15.75" x14ac:dyDescent="0.2">
      <c r="A90" s="114" t="s">
        <v>57</v>
      </c>
      <c r="B90" s="115"/>
      <c r="C90" s="115"/>
      <c r="D90" s="115"/>
      <c r="E90" s="115" t="s">
        <v>58</v>
      </c>
      <c r="F90" s="115"/>
      <c r="G90" s="115"/>
      <c r="H90" s="115" t="s">
        <v>59</v>
      </c>
      <c r="I90" s="115"/>
      <c r="J90" s="115"/>
      <c r="K90" s="115" t="s">
        <v>60</v>
      </c>
      <c r="L90" s="115"/>
      <c r="M90" s="116"/>
    </row>
    <row r="91" spans="1:13" x14ac:dyDescent="0.2">
      <c r="A91" s="117"/>
      <c r="B91" s="118"/>
      <c r="C91" s="118"/>
      <c r="D91" s="118"/>
      <c r="E91" s="118"/>
      <c r="F91" s="119"/>
      <c r="G91" s="119"/>
      <c r="H91" s="119"/>
      <c r="I91" s="119"/>
      <c r="J91" s="119"/>
      <c r="K91" s="119"/>
      <c r="L91" s="119"/>
      <c r="M91" s="120"/>
    </row>
    <row r="92" spans="1:13" x14ac:dyDescent="0.2">
      <c r="A92" s="108"/>
      <c r="B92" s="101"/>
      <c r="C92" s="101"/>
      <c r="D92" s="101"/>
      <c r="E92" s="109"/>
      <c r="F92" s="101"/>
      <c r="G92" s="101"/>
      <c r="H92" s="104"/>
      <c r="I92" s="104"/>
      <c r="J92" s="104"/>
      <c r="K92" s="101"/>
      <c r="L92" s="101"/>
      <c r="M92" s="110"/>
    </row>
    <row r="93" spans="1:13" x14ac:dyDescent="0.2">
      <c r="A93" s="108"/>
      <c r="B93" s="101"/>
      <c r="C93" s="101"/>
      <c r="D93" s="101"/>
      <c r="E93" s="109"/>
      <c r="F93" s="101"/>
      <c r="G93" s="101"/>
      <c r="H93" s="104"/>
      <c r="I93" s="104"/>
      <c r="J93" s="104"/>
      <c r="K93" s="101"/>
      <c r="L93" s="101"/>
      <c r="M93" s="110"/>
    </row>
    <row r="94" spans="1:13" x14ac:dyDescent="0.2">
      <c r="A94" s="108"/>
      <c r="B94" s="101"/>
      <c r="C94" s="101"/>
      <c r="D94" s="101"/>
      <c r="E94" s="109"/>
      <c r="F94" s="101"/>
      <c r="G94" s="101"/>
      <c r="H94" s="104"/>
      <c r="I94" s="104"/>
      <c r="J94" s="104"/>
      <c r="K94" s="101"/>
      <c r="L94" s="101"/>
      <c r="M94" s="110"/>
    </row>
    <row r="95" spans="1:13" x14ac:dyDescent="0.2">
      <c r="A95" s="108"/>
      <c r="B95" s="101"/>
      <c r="C95" s="101"/>
      <c r="D95" s="101"/>
      <c r="E95" s="109"/>
      <c r="F95" s="101"/>
      <c r="G95" s="101"/>
      <c r="H95" s="104"/>
      <c r="I95" s="104"/>
      <c r="J95" s="105"/>
      <c r="K95" s="106"/>
      <c r="L95" s="102"/>
      <c r="M95" s="110"/>
    </row>
    <row r="96" spans="1:13" ht="13.5" thickBot="1" x14ac:dyDescent="0.25">
      <c r="A96" s="111" t="s">
        <v>2</v>
      </c>
      <c r="B96" s="112"/>
      <c r="C96" s="112"/>
      <c r="D96" s="112"/>
      <c r="E96" s="112" t="str">
        <f>G17</f>
        <v>Соловьев Г.Н. (ВК, Санкт-Петербург)</v>
      </c>
      <c r="F96" s="112"/>
      <c r="G96" s="112"/>
      <c r="H96" s="112" t="str">
        <f>G18</f>
        <v>Валова А.С. (ВК, Санкт-Петербург)</v>
      </c>
      <c r="I96" s="112"/>
      <c r="J96" s="112"/>
      <c r="K96" s="112" t="str">
        <f>G19</f>
        <v>Михайлова И.Н. (ВК, Санкт-Петербург)</v>
      </c>
      <c r="L96" s="112"/>
      <c r="M96" s="113"/>
    </row>
    <row r="97" ht="13.5" thickTop="1" x14ac:dyDescent="0.2"/>
  </sheetData>
  <autoFilter ref="B23:O33">
    <sortState ref="B24:O34">
      <sortCondition ref="J23:J34"/>
    </sortState>
  </autoFilter>
  <mergeCells count="44">
    <mergeCell ref="A6:M6"/>
    <mergeCell ref="A1:M1"/>
    <mergeCell ref="A2:M2"/>
    <mergeCell ref="A3:M3"/>
    <mergeCell ref="A4:M4"/>
    <mergeCell ref="A5:M5"/>
    <mergeCell ref="H17:M17"/>
    <mergeCell ref="A7:M7"/>
    <mergeCell ref="A8:M8"/>
    <mergeCell ref="A9:M9"/>
    <mergeCell ref="A10:M10"/>
    <mergeCell ref="A11:M11"/>
    <mergeCell ref="A12:M12"/>
    <mergeCell ref="A13:D13"/>
    <mergeCell ref="A14:D14"/>
    <mergeCell ref="A15:G15"/>
    <mergeCell ref="H15:M15"/>
    <mergeCell ref="H16:M16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81:D81"/>
    <mergeCell ref="G81:M81"/>
    <mergeCell ref="A96:D96"/>
    <mergeCell ref="E96:G96"/>
    <mergeCell ref="H96:J96"/>
    <mergeCell ref="K96:M96"/>
    <mergeCell ref="A90:D90"/>
    <mergeCell ref="E90:G90"/>
    <mergeCell ref="H90:J90"/>
    <mergeCell ref="K90:M90"/>
    <mergeCell ref="A91:E91"/>
    <mergeCell ref="F91:M91"/>
  </mergeCells>
  <conditionalFormatting sqref="G85:G88">
    <cfRule type="duplicateValues" dxfId="0" priority="1"/>
  </conditionalFormatting>
  <pageMargins left="0" right="0" top="0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жен 200сх </vt:lpstr>
      <vt:lpstr>'жен 200сх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2024-10-05T16:35:48Z</dcterms:created>
  <dcterms:modified xsi:type="dcterms:W3CDTF">2024-10-05T16:36:59Z</dcterms:modified>
</cp:coreProperties>
</file>