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кейрин" sheetId="100" r:id="rId1"/>
  </sheets>
  <definedNames>
    <definedName name="_xlnm.Print_Area" localSheetId="0">кейрин!$A$1:$I$74</definedName>
  </definedNames>
  <calcPr calcId="152511"/>
</workbook>
</file>

<file path=xl/calcChain.xml><?xml version="1.0" encoding="utf-8"?>
<calcChain xmlns="http://schemas.openxmlformats.org/spreadsheetml/2006/main">
  <c r="H74" i="100" l="1"/>
  <c r="D74" i="100"/>
  <c r="F74" i="100" l="1"/>
  <c r="G66" i="100"/>
  <c r="G65" i="100"/>
  <c r="G64" i="100"/>
  <c r="G63" i="100"/>
  <c r="I60" i="100" l="1"/>
  <c r="I62" i="100"/>
  <c r="I64" i="100"/>
  <c r="I66" i="100"/>
  <c r="I61" i="100"/>
  <c r="I63" i="100"/>
  <c r="I65" i="100"/>
  <c r="G62" i="100"/>
  <c r="G61" i="100" s="1"/>
</calcChain>
</file>

<file path=xl/sharedStrings.xml><?xml version="1.0" encoding="utf-8"?>
<sst xmlns="http://schemas.openxmlformats.org/spreadsheetml/2006/main" count="111" uniqueCount="92">
  <si>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</si>
  <si>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</si>
  <si>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</si>
  <si>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</si>
  <si>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</si>
  <si>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</si>
  <si>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</si>
  <si>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</si>
  <si>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</si>
  <si>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</si>
  <si>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</si>
  <si>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</si>
  <si>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</si>
  <si>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</si>
  <si>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</si>
  <si>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</si>
  <si>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</si>
  <si>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</si>
  <si>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</si>
  <si>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</si>
  <si>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</si>
  <si>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</si>
  <si>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</si>
  <si>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</si>
  <si>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</si>
  <si>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</si>
  <si>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</si>
  <si>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</si>
  <si>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</si>
  <si>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</si>
  <si>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</si>
  <si>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</si>
  <si>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</si>
  <si>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</si>
  <si>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</si>
  <si>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</si>
  <si>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</si>
  <si>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</si>
  <si>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</si>
  <si>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</si>
  <si>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НАЧАЛО ГОНКИ:</t>
  </si>
  <si>
    <t>ОКОНЧАНИЕ ГОНКИ:</t>
  </si>
  <si>
    <t>Температура:</t>
  </si>
  <si>
    <t>Осадки:</t>
  </si>
  <si>
    <t>Москва</t>
  </si>
  <si>
    <t>Тульская область</t>
  </si>
  <si>
    <t>Омская область</t>
  </si>
  <si>
    <t>Министерство спорта Российской федерации</t>
  </si>
  <si>
    <t xml:space="preserve">МЕЖДУНАРОДНЫЕ СОРЕВНОВАНИЯ </t>
  </si>
  <si>
    <t>трек - спринт</t>
  </si>
  <si>
    <t>Мужчины</t>
  </si>
  <si>
    <t>№ ВРВС: 0080431611Я</t>
  </si>
  <si>
    <t>Валова А.С. (ВК, Санкт-Петербург)</t>
  </si>
  <si>
    <t>12 12 2002</t>
  </si>
  <si>
    <t>Республика Беларусь</t>
  </si>
  <si>
    <t xml:space="preserve">"ГРАН ПРИ Санкт-Петербурга" </t>
  </si>
  <si>
    <t>МЕСТО ПРОВЕДЕНИЯ: г. Санкт-Петербург</t>
  </si>
  <si>
    <t>ДАТА ПРОВЕДЕНИЯ: 3 Июня 2023 года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</si>
  <si>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</si>
  <si>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</si>
  <si>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</si>
  <si>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 250 м</t>
  </si>
  <si>
    <t>ДИСТАНЦИЯ: ДЛИНА КРУГА/КРУГОВ 0,750 0,250/3</t>
  </si>
  <si>
    <t>Соловьев Г.Н. (ВК, Санкт-Петербург)</t>
  </si>
  <si>
    <t>Михайлова И.Н. (ВК, Санкт-Петербург)</t>
  </si>
  <si>
    <t xml:space="preserve">Шарапов Александр </t>
  </si>
  <si>
    <t>Гладышев Иван</t>
  </si>
  <si>
    <t>Шекелашвили Давид</t>
  </si>
  <si>
    <t xml:space="preserve">Санкт-Петербург </t>
  </si>
  <si>
    <t xml:space="preserve">Бурлаков Данила </t>
  </si>
  <si>
    <t>Москва, Республика Удмуртия</t>
  </si>
  <si>
    <t>Нестеров Дмитрий</t>
  </si>
  <si>
    <t>Зайцев Артем</t>
  </si>
  <si>
    <t>Наумов Максим</t>
  </si>
  <si>
    <t>Дмитриев Михаил</t>
  </si>
  <si>
    <t>Якушевский Павел</t>
  </si>
  <si>
    <t>Ростов Павел</t>
  </si>
  <si>
    <t>Глова Александр</t>
  </si>
  <si>
    <t>Алексеев Лаврентий</t>
  </si>
  <si>
    <t>Бирюков Никита</t>
  </si>
  <si>
    <t>Годин Михаил</t>
  </si>
  <si>
    <t>Васев Стоян</t>
  </si>
  <si>
    <t>Головенец Ярослав</t>
  </si>
  <si>
    <t>Дубченко Александр</t>
  </si>
  <si>
    <t>Меденец Богдан</t>
  </si>
  <si>
    <t>Залипятский Иван</t>
  </si>
  <si>
    <t>Щербаков Артур</t>
  </si>
  <si>
    <t>Киксис Айнарс</t>
  </si>
  <si>
    <t>10.02.1972</t>
  </si>
  <si>
    <t>Evelo, ОАЭ</t>
  </si>
  <si>
    <t xml:space="preserve">Волчек Алексей </t>
  </si>
  <si>
    <t>Мигиневич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</si>
</sst>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:mm:ss.00"/>
    <numFmt numFmtId="166" formatCode="mm:ss.000"/>
    <numFmt numFmtId="167" formatCode="0.0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2</xdr:row>
      <xdr:rowOff>217714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2</xdr:row>
      <xdr:rowOff>249116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260588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5</xdr:col>
      <xdr:colOff>1113692</xdr:colOff>
      <xdr:row>68</xdr:row>
      <xdr:rowOff>167473</xdr:rowOff>
    </xdr:from>
    <xdr:to>
      <xdr:col>6</xdr:col>
      <xdr:colOff>781238</xdr:colOff>
      <xdr:row>72</xdr:row>
      <xdr:rowOff>88929</xdr:rowOff>
    </xdr:to>
    <xdr:pic>
      <xdr:nvPicPr>
        <xdr:cNvPr id="10" name="Рисунок 4" descr="C:\Users\Judge\Downloads\радчук настя подпись.jpg">
          <a:extLst>
            <a:ext uri="{FF2B5EF4-FFF2-40B4-BE49-F238E27FC236}">
              <a16:creationId xmlns="" xmlns:a16="http://schemas.microsoft.com/office/drawing/2014/main" id="{E6B28B2B-595B-49D4-BA3B-1166C47A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494" y="14017451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324478</xdr:colOff>
      <xdr:row>68</xdr:row>
      <xdr:rowOff>31401</xdr:rowOff>
    </xdr:from>
    <xdr:to>
      <xdr:col>4</xdr:col>
      <xdr:colOff>225983</xdr:colOff>
      <xdr:row>74</xdr:row>
      <xdr:rowOff>2827</xdr:rowOff>
    </xdr:to>
    <xdr:pic>
      <xdr:nvPicPr>
        <xdr:cNvPr id="12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011" y="13806016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701291</xdr:colOff>
      <xdr:row>67</xdr:row>
      <xdr:rowOff>41868</xdr:rowOff>
    </xdr:from>
    <xdr:to>
      <xdr:col>8</xdr:col>
      <xdr:colOff>383722</xdr:colOff>
      <xdr:row>73</xdr:row>
      <xdr:rowOff>71385</xdr:rowOff>
    </xdr:to>
    <xdr:pic>
      <xdr:nvPicPr>
        <xdr:cNvPr id="13" name="Рисунок 12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0934" y="13659478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1433984</xdr:colOff>
      <xdr:row>0</xdr:row>
      <xdr:rowOff>73269</xdr:rowOff>
    </xdr:from>
    <xdr:ext cx="936560" cy="697974"/>
    <xdr:pic>
      <xdr:nvPicPr>
        <xdr:cNvPr id="14" name="Picture 5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11951" y="73269"/>
          <a:ext cx="936560" cy="697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view="pageBreakPreview" topLeftCell="A19" zoomScale="91" zoomScaleNormal="91" zoomScaleSheetLayoutView="91" workbookViewId="0">
      <selection activeCell="G33" sqref="G33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0.5703125" customWidth="1"/>
    <col min="7" max="7" width="27.28515625" customWidth="1"/>
    <col min="8" max="8" width="22.7109375" customWidth="1"/>
    <col min="9" max="9" width="17.28515625" customWidth="1"/>
  </cols>
  <sheetData>
    <row r="1" spans="1:9" ht="23.25" x14ac:dyDescent="0.2">
      <c r="A1" s="113" t="s">
        <v>47</v>
      </c>
      <c r="B1" s="113"/>
      <c r="C1" s="113"/>
      <c r="D1" s="113"/>
      <c r="E1" s="113"/>
      <c r="F1" s="113"/>
      <c r="G1" s="113"/>
      <c r="H1" s="113"/>
      <c r="I1" s="113"/>
    </row>
    <row r="2" spans="1:9" ht="23.25" x14ac:dyDescent="0.2">
      <c r="A2" s="113" t="s">
        <v>9</v>
      </c>
      <c r="B2" s="113"/>
      <c r="C2" s="113"/>
      <c r="D2" s="113"/>
      <c r="E2" s="113"/>
      <c r="F2" s="113"/>
      <c r="G2" s="113"/>
      <c r="H2" s="113"/>
      <c r="I2" s="113"/>
    </row>
    <row r="3" spans="1:9" ht="23.25" x14ac:dyDescent="0.2">
      <c r="A3" s="113"/>
      <c r="B3" s="113"/>
      <c r="C3" s="113"/>
      <c r="D3" s="113"/>
      <c r="E3" s="113"/>
      <c r="F3" s="113"/>
      <c r="G3" s="113"/>
      <c r="H3" s="113"/>
      <c r="I3" s="113"/>
    </row>
    <row r="4" spans="1:9" ht="21" x14ac:dyDescent="0.2">
      <c r="A4" s="114"/>
      <c r="B4" s="114"/>
      <c r="C4" s="114"/>
      <c r="D4" s="114"/>
      <c r="E4" s="114"/>
      <c r="F4" s="114"/>
      <c r="G4" s="114"/>
      <c r="H4" s="114"/>
      <c r="I4" s="114"/>
    </row>
    <row r="5" spans="1:9" ht="6.75" customHeight="1" x14ac:dyDescent="0.2">
      <c r="A5" s="79" t="s">
        <v>34</v>
      </c>
      <c r="B5" s="79"/>
      <c r="C5" s="79"/>
      <c r="D5" s="79"/>
      <c r="E5" s="79"/>
      <c r="F5" s="79"/>
      <c r="G5" s="79"/>
      <c r="H5" s="79"/>
      <c r="I5" s="79"/>
    </row>
    <row r="6" spans="1:9" ht="25.5" customHeight="1" x14ac:dyDescent="0.2">
      <c r="A6" s="88" t="s">
        <v>48</v>
      </c>
      <c r="B6" s="88"/>
      <c r="C6" s="88"/>
      <c r="D6" s="88"/>
      <c r="E6" s="88"/>
      <c r="F6" s="88"/>
      <c r="G6" s="88"/>
      <c r="H6" s="88"/>
      <c r="I6" s="88"/>
    </row>
    <row r="7" spans="1:9" ht="17.25" customHeight="1" x14ac:dyDescent="0.2">
      <c r="A7" s="88" t="s">
        <v>55</v>
      </c>
      <c r="B7" s="88"/>
      <c r="C7" s="88"/>
      <c r="D7" s="88"/>
      <c r="E7" s="88"/>
      <c r="F7" s="88"/>
      <c r="G7" s="88"/>
      <c r="H7" s="88"/>
      <c r="I7" s="88"/>
    </row>
    <row r="8" spans="1:9" ht="8.25" customHeight="1" thickBot="1" x14ac:dyDescent="0.25">
      <c r="A8" s="89"/>
      <c r="B8" s="89"/>
      <c r="C8" s="89"/>
      <c r="D8" s="89"/>
      <c r="E8" s="89"/>
      <c r="F8" s="89"/>
      <c r="G8" s="89"/>
      <c r="H8" s="89"/>
      <c r="I8" s="89"/>
    </row>
    <row r="9" spans="1:9" ht="19.5" thickTop="1" x14ac:dyDescent="0.2">
      <c r="A9" s="90" t="s">
        <v>19</v>
      </c>
      <c r="B9" s="91"/>
      <c r="C9" s="91"/>
      <c r="D9" s="91"/>
      <c r="E9" s="91"/>
      <c r="F9" s="91"/>
      <c r="G9" s="91"/>
      <c r="H9" s="91"/>
      <c r="I9" s="92"/>
    </row>
    <row r="10" spans="1:9" ht="18.75" x14ac:dyDescent="0.2">
      <c r="A10" s="93" t="s">
        <v>49</v>
      </c>
      <c r="B10" s="94"/>
      <c r="C10" s="94"/>
      <c r="D10" s="94"/>
      <c r="E10" s="94"/>
      <c r="F10" s="94"/>
      <c r="G10" s="94"/>
      <c r="H10" s="94"/>
      <c r="I10" s="95"/>
    </row>
    <row r="11" spans="1:9" ht="15.75" customHeight="1" x14ac:dyDescent="0.2">
      <c r="A11" s="96" t="s">
        <v>50</v>
      </c>
      <c r="B11" s="97"/>
      <c r="C11" s="97"/>
      <c r="D11" s="97"/>
      <c r="E11" s="97"/>
      <c r="F11" s="97"/>
      <c r="G11" s="97"/>
      <c r="H11" s="97"/>
      <c r="I11" s="98"/>
    </row>
    <row r="12" spans="1:9" ht="8.25" customHeight="1" x14ac:dyDescent="0.2">
      <c r="A12" s="99" t="s">
        <v>34</v>
      </c>
      <c r="B12" s="100"/>
      <c r="C12" s="100"/>
      <c r="D12" s="100"/>
      <c r="E12" s="100"/>
      <c r="F12" s="100"/>
      <c r="G12" s="100"/>
      <c r="H12" s="100"/>
      <c r="I12" s="101"/>
    </row>
    <row r="13" spans="1:9" ht="15.75" x14ac:dyDescent="0.2">
      <c r="A13" s="102" t="s">
        <v>56</v>
      </c>
      <c r="B13" s="103"/>
      <c r="C13" s="103"/>
      <c r="D13" s="103"/>
      <c r="E13" s="15"/>
      <c r="F13" s="1"/>
      <c r="G13" s="32" t="s">
        <v>40</v>
      </c>
      <c r="H13" s="28"/>
      <c r="I13" s="8" t="s">
        <v>51</v>
      </c>
    </row>
    <row r="14" spans="1:9" ht="15.75" x14ac:dyDescent="0.2">
      <c r="A14" s="104" t="s">
        <v>57</v>
      </c>
      <c r="B14" s="105"/>
      <c r="C14" s="105"/>
      <c r="D14" s="105"/>
      <c r="E14" s="16"/>
      <c r="F14" s="2"/>
      <c r="G14" s="49" t="s">
        <v>41</v>
      </c>
      <c r="H14" s="29"/>
      <c r="I14" s="9" t="s">
        <v>58</v>
      </c>
    </row>
    <row r="15" spans="1:9" ht="15" x14ac:dyDescent="0.2">
      <c r="A15" s="106" t="s">
        <v>8</v>
      </c>
      <c r="B15" s="107"/>
      <c r="C15" s="107"/>
      <c r="D15" s="107"/>
      <c r="E15" s="107"/>
      <c r="F15" s="107"/>
      <c r="G15" s="108"/>
      <c r="H15" s="109" t="s">
        <v>0</v>
      </c>
      <c r="I15" s="110"/>
    </row>
    <row r="16" spans="1:9" ht="23.25" customHeight="1" x14ac:dyDescent="0.2">
      <c r="A16" s="19" t="s">
        <v>15</v>
      </c>
      <c r="B16" s="20"/>
      <c r="C16" s="20"/>
      <c r="D16" s="21"/>
      <c r="E16" s="4" t="s">
        <v>34</v>
      </c>
      <c r="F16" s="21"/>
      <c r="G16" s="4"/>
      <c r="H16" s="111" t="s">
        <v>59</v>
      </c>
      <c r="I16" s="112"/>
    </row>
    <row r="17" spans="1:9" ht="15" x14ac:dyDescent="0.2">
      <c r="A17" s="19" t="s">
        <v>16</v>
      </c>
      <c r="B17" s="20"/>
      <c r="C17" s="20"/>
      <c r="D17" s="4"/>
      <c r="E17" s="17"/>
      <c r="F17" s="21"/>
      <c r="G17" s="50" t="s">
        <v>63</v>
      </c>
      <c r="H17" s="86" t="s">
        <v>60</v>
      </c>
      <c r="I17" s="87"/>
    </row>
    <row r="18" spans="1:9" ht="15" x14ac:dyDescent="0.2">
      <c r="A18" s="19" t="s">
        <v>17</v>
      </c>
      <c r="B18" s="20"/>
      <c r="C18" s="20"/>
      <c r="D18" s="4"/>
      <c r="E18" s="17"/>
      <c r="F18" s="21"/>
      <c r="G18" s="50" t="s">
        <v>52</v>
      </c>
      <c r="H18" s="86" t="s">
        <v>61</v>
      </c>
      <c r="I18" s="87"/>
    </row>
    <row r="19" spans="1:9" ht="15.75" thickBot="1" x14ac:dyDescent="0.25">
      <c r="A19" s="67" t="s">
        <v>14</v>
      </c>
      <c r="B19" s="64"/>
      <c r="C19" s="64"/>
      <c r="D19" s="68"/>
      <c r="E19" s="30"/>
      <c r="F19" s="68"/>
      <c r="G19" s="50" t="s">
        <v>64</v>
      </c>
      <c r="H19" s="69" t="s">
        <v>62</v>
      </c>
      <c r="I19" s="70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">
      <c r="A22" s="33">
        <v>1</v>
      </c>
      <c r="B22" s="34">
        <v>127</v>
      </c>
      <c r="C22" s="34">
        <v>10007897295</v>
      </c>
      <c r="D22" s="37" t="s">
        <v>65</v>
      </c>
      <c r="E22" s="71">
        <v>34399</v>
      </c>
      <c r="F22" s="34"/>
      <c r="G22" s="34" t="s">
        <v>44</v>
      </c>
      <c r="H22" s="53"/>
      <c r="I22" s="63"/>
    </row>
    <row r="23" spans="1:9" ht="16.5" customHeight="1" x14ac:dyDescent="0.2">
      <c r="A23" s="33">
        <v>2</v>
      </c>
      <c r="B23" s="34">
        <v>128</v>
      </c>
      <c r="C23" s="34">
        <v>10036069533</v>
      </c>
      <c r="D23" s="37" t="s">
        <v>66</v>
      </c>
      <c r="E23" s="71">
        <v>37116</v>
      </c>
      <c r="F23" s="34"/>
      <c r="G23" s="34" t="s">
        <v>44</v>
      </c>
      <c r="H23" s="53"/>
      <c r="I23" s="63"/>
    </row>
    <row r="24" spans="1:9" ht="16.5" customHeight="1" x14ac:dyDescent="0.2">
      <c r="A24" s="33">
        <v>3</v>
      </c>
      <c r="B24" s="34">
        <v>57</v>
      </c>
      <c r="C24" s="34">
        <v>10063781322</v>
      </c>
      <c r="D24" s="37" t="s">
        <v>67</v>
      </c>
      <c r="E24" s="71">
        <v>37834</v>
      </c>
      <c r="F24" s="34"/>
      <c r="G24" s="34" t="s">
        <v>68</v>
      </c>
      <c r="H24" s="53"/>
      <c r="I24" s="63"/>
    </row>
    <row r="25" spans="1:9" ht="16.5" customHeight="1" x14ac:dyDescent="0.2">
      <c r="A25" s="33">
        <v>4</v>
      </c>
      <c r="B25" s="34">
        <v>124</v>
      </c>
      <c r="C25" s="34">
        <v>10034956154</v>
      </c>
      <c r="D25" s="37" t="s">
        <v>69</v>
      </c>
      <c r="E25" s="71">
        <v>36828</v>
      </c>
      <c r="F25" s="34"/>
      <c r="G25" s="34" t="s">
        <v>70</v>
      </c>
      <c r="H25" s="53"/>
      <c r="I25" s="63"/>
    </row>
    <row r="26" spans="1:9" ht="16.5" customHeight="1" x14ac:dyDescent="0.2">
      <c r="A26" s="33">
        <v>5</v>
      </c>
      <c r="B26" s="34">
        <v>152</v>
      </c>
      <c r="C26" s="34">
        <v>10015266972</v>
      </c>
      <c r="D26" s="37" t="s">
        <v>71</v>
      </c>
      <c r="E26" s="71">
        <v>36202</v>
      </c>
      <c r="F26" s="34"/>
      <c r="G26" s="34" t="s">
        <v>45</v>
      </c>
      <c r="H26" s="53"/>
      <c r="I26" s="63"/>
    </row>
    <row r="27" spans="1:9" ht="16.5" customHeight="1" x14ac:dyDescent="0.2">
      <c r="A27" s="33">
        <v>6</v>
      </c>
      <c r="B27" s="34">
        <v>169</v>
      </c>
      <c r="C27" s="34">
        <v>10009017243</v>
      </c>
      <c r="D27" s="37" t="s">
        <v>72</v>
      </c>
      <c r="E27" s="71">
        <v>34832</v>
      </c>
      <c r="F27" s="34"/>
      <c r="G27" s="34" t="s">
        <v>54</v>
      </c>
      <c r="H27" s="53"/>
      <c r="I27" s="63"/>
    </row>
    <row r="28" spans="1:9" ht="16.5" customHeight="1" x14ac:dyDescent="0.2">
      <c r="A28" s="33">
        <v>7</v>
      </c>
      <c r="B28" s="34">
        <v>154</v>
      </c>
      <c r="C28" s="34">
        <v>10034934431</v>
      </c>
      <c r="D28" s="37" t="s">
        <v>73</v>
      </c>
      <c r="E28" s="71">
        <v>36630</v>
      </c>
      <c r="F28" s="34"/>
      <c r="G28" s="34" t="s">
        <v>45</v>
      </c>
      <c r="H28" s="53"/>
      <c r="I28" s="63"/>
    </row>
    <row r="29" spans="1:9" ht="16.5" customHeight="1" x14ac:dyDescent="0.2">
      <c r="A29" s="33">
        <v>8</v>
      </c>
      <c r="B29" s="34">
        <v>129</v>
      </c>
      <c r="C29" s="34">
        <v>10010178920</v>
      </c>
      <c r="D29" s="37" t="s">
        <v>74</v>
      </c>
      <c r="E29" s="71">
        <v>35984</v>
      </c>
      <c r="F29" s="34"/>
      <c r="G29" s="34" t="s">
        <v>44</v>
      </c>
      <c r="H29" s="53"/>
      <c r="I29" s="63"/>
    </row>
    <row r="30" spans="1:9" ht="16.5" customHeight="1" x14ac:dyDescent="0.2">
      <c r="A30" s="33">
        <v>9</v>
      </c>
      <c r="B30" s="34">
        <v>56</v>
      </c>
      <c r="C30" s="34">
        <v>10004640220</v>
      </c>
      <c r="D30" s="37" t="s">
        <v>75</v>
      </c>
      <c r="E30" s="71">
        <v>32044</v>
      </c>
      <c r="F30" s="34"/>
      <c r="G30" s="34" t="s">
        <v>68</v>
      </c>
      <c r="H30" s="53"/>
      <c r="I30" s="63"/>
    </row>
    <row r="31" spans="1:9" ht="16.5" customHeight="1" x14ac:dyDescent="0.2">
      <c r="A31" s="33">
        <v>10</v>
      </c>
      <c r="B31" s="34">
        <v>126</v>
      </c>
      <c r="C31" s="34">
        <v>10015267174</v>
      </c>
      <c r="D31" s="37" t="s">
        <v>76</v>
      </c>
      <c r="E31" s="71">
        <v>36172</v>
      </c>
      <c r="F31" s="34"/>
      <c r="G31" s="34" t="s">
        <v>44</v>
      </c>
      <c r="H31" s="53"/>
      <c r="I31" s="63"/>
    </row>
    <row r="32" spans="1:9" ht="16.5" customHeight="1" x14ac:dyDescent="0.2">
      <c r="A32" s="33">
        <v>11</v>
      </c>
      <c r="B32" s="34">
        <v>183</v>
      </c>
      <c r="C32" s="34">
        <v>10015977803</v>
      </c>
      <c r="D32" s="37" t="s">
        <v>77</v>
      </c>
      <c r="E32" s="71">
        <v>36700</v>
      </c>
      <c r="F32" s="34"/>
      <c r="G32" s="34" t="s">
        <v>54</v>
      </c>
      <c r="H32" s="53"/>
      <c r="I32" s="63"/>
    </row>
    <row r="33" spans="1:9" ht="20.25" customHeight="1" x14ac:dyDescent="0.2">
      <c r="A33" s="33">
        <v>12</v>
      </c>
      <c r="B33" s="34">
        <v>58</v>
      </c>
      <c r="C33" s="34">
        <v>10103577792</v>
      </c>
      <c r="D33" s="37" t="s">
        <v>78</v>
      </c>
      <c r="E33" s="71" t="s">
        <v>53</v>
      </c>
      <c r="F33" s="34"/>
      <c r="G33" s="34" t="s">
        <v>68</v>
      </c>
      <c r="H33" s="53"/>
      <c r="I33" s="63"/>
    </row>
    <row r="34" spans="1:9" ht="16.5" customHeight="1" x14ac:dyDescent="0.2">
      <c r="A34" s="33">
        <v>13</v>
      </c>
      <c r="B34" s="34">
        <v>143</v>
      </c>
      <c r="C34" s="34">
        <v>10053869942</v>
      </c>
      <c r="D34" s="37" t="s">
        <v>79</v>
      </c>
      <c r="E34" s="71">
        <v>37988</v>
      </c>
      <c r="F34" s="34"/>
      <c r="G34" s="34" t="s">
        <v>44</v>
      </c>
      <c r="H34" s="53"/>
      <c r="I34" s="63"/>
    </row>
    <row r="35" spans="1:9" ht="16.5" customHeight="1" x14ac:dyDescent="0.2">
      <c r="A35" s="33">
        <v>14</v>
      </c>
      <c r="B35" s="34">
        <v>59</v>
      </c>
      <c r="C35" s="34">
        <v>10090441164</v>
      </c>
      <c r="D35" s="37" t="s">
        <v>80</v>
      </c>
      <c r="E35" s="71">
        <v>38312</v>
      </c>
      <c r="F35" s="34"/>
      <c r="G35" s="34" t="s">
        <v>68</v>
      </c>
      <c r="H35" s="53"/>
      <c r="I35" s="63"/>
    </row>
    <row r="36" spans="1:9" ht="16.5" customHeight="1" x14ac:dyDescent="0.2">
      <c r="A36" s="33">
        <v>15</v>
      </c>
      <c r="B36" s="34">
        <v>141</v>
      </c>
      <c r="C36" s="34">
        <v>10003095896</v>
      </c>
      <c r="D36" s="37" t="s">
        <v>81</v>
      </c>
      <c r="E36" s="71">
        <v>31550</v>
      </c>
      <c r="F36" s="34"/>
      <c r="G36" s="34" t="s">
        <v>44</v>
      </c>
      <c r="H36" s="53"/>
      <c r="I36" s="63"/>
    </row>
    <row r="37" spans="1:9" ht="16.5" customHeight="1" x14ac:dyDescent="0.2">
      <c r="A37" s="33">
        <v>16</v>
      </c>
      <c r="B37" s="34">
        <v>145</v>
      </c>
      <c r="C37" s="34">
        <v>10052469304</v>
      </c>
      <c r="D37" s="37" t="s">
        <v>82</v>
      </c>
      <c r="E37" s="71">
        <v>38141</v>
      </c>
      <c r="F37" s="34"/>
      <c r="G37" s="34" t="s">
        <v>44</v>
      </c>
      <c r="H37" s="53"/>
      <c r="I37" s="63"/>
    </row>
    <row r="38" spans="1:9" ht="16.5" customHeight="1" x14ac:dyDescent="0.2">
      <c r="A38" s="33">
        <v>17</v>
      </c>
      <c r="B38" s="34">
        <v>151</v>
      </c>
      <c r="C38" s="34">
        <v>10007772108</v>
      </c>
      <c r="D38" s="37" t="s">
        <v>83</v>
      </c>
      <c r="E38" s="71">
        <v>34749</v>
      </c>
      <c r="F38" s="34"/>
      <c r="G38" s="34" t="s">
        <v>45</v>
      </c>
      <c r="H38" s="53"/>
      <c r="I38" s="63"/>
    </row>
    <row r="39" spans="1:9" ht="16.5" customHeight="1" x14ac:dyDescent="0.2">
      <c r="A39" s="33">
        <v>18</v>
      </c>
      <c r="B39" s="34">
        <v>153</v>
      </c>
      <c r="C39" s="34">
        <v>10082411180</v>
      </c>
      <c r="D39" s="37" t="s">
        <v>84</v>
      </c>
      <c r="E39" s="71">
        <v>38034</v>
      </c>
      <c r="F39" s="34"/>
      <c r="G39" s="34" t="s">
        <v>45</v>
      </c>
      <c r="H39" s="53"/>
      <c r="I39" s="63"/>
    </row>
    <row r="40" spans="1:9" ht="16.5" customHeight="1" x14ac:dyDescent="0.2">
      <c r="A40" s="33">
        <v>19</v>
      </c>
      <c r="B40" s="34">
        <v>206</v>
      </c>
      <c r="C40" s="34">
        <v>10077952416</v>
      </c>
      <c r="D40" s="37" t="s">
        <v>85</v>
      </c>
      <c r="E40" s="71">
        <v>37631</v>
      </c>
      <c r="F40" s="34"/>
      <c r="G40" s="34" t="s">
        <v>46</v>
      </c>
      <c r="H40" s="53"/>
      <c r="I40" s="63"/>
    </row>
    <row r="41" spans="1:9" ht="16.5" customHeight="1" x14ac:dyDescent="0.2">
      <c r="A41" s="33">
        <v>20</v>
      </c>
      <c r="B41" s="34">
        <v>185</v>
      </c>
      <c r="C41" s="34">
        <v>10089917162</v>
      </c>
      <c r="D41" s="37" t="s">
        <v>86</v>
      </c>
      <c r="E41" s="71">
        <v>37320</v>
      </c>
      <c r="F41" s="34"/>
      <c r="G41" s="34" t="s">
        <v>54</v>
      </c>
      <c r="H41" s="53"/>
      <c r="I41" s="63"/>
    </row>
    <row r="42" spans="1:9" ht="16.5" customHeight="1" x14ac:dyDescent="0.2">
      <c r="A42" s="33">
        <v>21</v>
      </c>
      <c r="B42" s="34">
        <v>200</v>
      </c>
      <c r="C42" s="34">
        <v>10001348482</v>
      </c>
      <c r="D42" s="37" t="s">
        <v>87</v>
      </c>
      <c r="E42" s="71" t="s">
        <v>88</v>
      </c>
      <c r="F42" s="34"/>
      <c r="G42" s="34" t="s">
        <v>89</v>
      </c>
      <c r="H42" s="53"/>
      <c r="I42" s="63"/>
    </row>
    <row r="43" spans="1:9" ht="16.5" customHeight="1" x14ac:dyDescent="0.2">
      <c r="A43" s="33">
        <v>22</v>
      </c>
      <c r="B43" s="34">
        <v>184</v>
      </c>
      <c r="C43" s="34">
        <v>10079412062</v>
      </c>
      <c r="D43" s="37" t="s">
        <v>90</v>
      </c>
      <c r="E43" s="71">
        <v>38191</v>
      </c>
      <c r="F43" s="34"/>
      <c r="G43" s="34" t="s">
        <v>54</v>
      </c>
      <c r="H43" s="53"/>
      <c r="I43" s="63"/>
    </row>
    <row r="44" spans="1:9" ht="16.5" customHeight="1" thickBot="1" x14ac:dyDescent="0.25">
      <c r="A44" s="33">
        <v>23</v>
      </c>
      <c r="B44" s="34">
        <v>171</v>
      </c>
      <c r="C44" s="34">
        <v>10105906095</v>
      </c>
      <c r="D44" s="37" t="s">
        <v>91</v>
      </c>
      <c r="E44" s="71">
        <v>38220</v>
      </c>
      <c r="F44" s="34"/>
      <c r="G44" s="34" t="s">
        <v>54</v>
      </c>
      <c r="H44" s="53"/>
      <c r="I44" s="63"/>
    </row>
    <row r="45" spans="1:9" ht="16.5" hidden="1" customHeight="1" x14ac:dyDescent="0.2">
      <c r="A45" s="33"/>
      <c r="B45" s="34"/>
      <c r="C45" s="34"/>
      <c r="D45" s="37"/>
      <c r="E45" s="34"/>
      <c r="F45" s="34"/>
      <c r="G45" s="52"/>
      <c r="H45" s="53"/>
      <c r="I45" s="63"/>
    </row>
    <row r="46" spans="1:9" ht="16.5" hidden="1" customHeight="1" x14ac:dyDescent="0.2">
      <c r="A46" s="33"/>
      <c r="B46" s="34"/>
      <c r="C46" s="34"/>
      <c r="D46" s="37"/>
      <c r="E46" s="34"/>
      <c r="F46" s="34"/>
      <c r="G46" s="52"/>
      <c r="H46" s="53"/>
      <c r="I46" s="63"/>
    </row>
    <row r="47" spans="1:9" ht="16.5" hidden="1" customHeight="1" x14ac:dyDescent="0.2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thickBot="1" x14ac:dyDescent="0.25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6" customHeight="1" thickTop="1" x14ac:dyDescent="0.2">
      <c r="A58" s="38"/>
      <c r="B58" s="39"/>
      <c r="C58" s="39"/>
      <c r="D58" s="40"/>
      <c r="E58" s="41"/>
      <c r="F58" s="42"/>
      <c r="G58" s="43"/>
      <c r="H58" s="44"/>
      <c r="I58" s="44"/>
    </row>
    <row r="59" spans="1:9" ht="15.75" hidden="1" thickTop="1" x14ac:dyDescent="0.2">
      <c r="A59" s="75" t="s">
        <v>4</v>
      </c>
      <c r="B59" s="76"/>
      <c r="C59" s="76"/>
      <c r="D59" s="76"/>
      <c r="E59" s="31"/>
      <c r="F59" s="31"/>
      <c r="G59" s="76" t="s">
        <v>5</v>
      </c>
      <c r="H59" s="76"/>
      <c r="I59" s="77"/>
    </row>
    <row r="60" spans="1:9" hidden="1" x14ac:dyDescent="0.2">
      <c r="A60" s="10" t="s">
        <v>42</v>
      </c>
      <c r="B60" s="3"/>
      <c r="C60" s="22"/>
      <c r="D60" s="3"/>
      <c r="E60" s="24"/>
      <c r="F60" s="23" t="s">
        <v>29</v>
      </c>
      <c r="G60" s="59">
        <v>8</v>
      </c>
      <c r="H60" s="35" t="s">
        <v>27</v>
      </c>
      <c r="I60" s="60">
        <f>COUNTIF(F22:F75,"ЗМС")</f>
        <v>0</v>
      </c>
    </row>
    <row r="61" spans="1:9" hidden="1" x14ac:dyDescent="0.2">
      <c r="A61" s="10" t="s">
        <v>37</v>
      </c>
      <c r="B61" s="3"/>
      <c r="C61" s="11"/>
      <c r="D61" s="3"/>
      <c r="E61" s="25"/>
      <c r="F61" s="12" t="s">
        <v>22</v>
      </c>
      <c r="G61" s="59">
        <f>G62+G66</f>
        <v>23</v>
      </c>
      <c r="H61" s="35" t="s">
        <v>18</v>
      </c>
      <c r="I61" s="60">
        <f>COUNTIF(F22:F75,"МСМК")</f>
        <v>0</v>
      </c>
    </row>
    <row r="62" spans="1:9" hidden="1" x14ac:dyDescent="0.2">
      <c r="A62" s="10" t="s">
        <v>43</v>
      </c>
      <c r="B62" s="3"/>
      <c r="C62" s="13"/>
      <c r="D62" s="3"/>
      <c r="E62" s="25"/>
      <c r="F62" s="12" t="s">
        <v>23</v>
      </c>
      <c r="G62" s="59">
        <f>G63+G64+G65</f>
        <v>23</v>
      </c>
      <c r="H62" s="35" t="s">
        <v>20</v>
      </c>
      <c r="I62" s="60">
        <f>COUNTIF(F22:F75,"МС")</f>
        <v>0</v>
      </c>
    </row>
    <row r="63" spans="1:9" hidden="1" x14ac:dyDescent="0.2">
      <c r="A63" s="10" t="s">
        <v>38</v>
      </c>
      <c r="B63" s="3"/>
      <c r="C63" s="13"/>
      <c r="D63" s="3"/>
      <c r="E63" s="25"/>
      <c r="F63" s="12" t="s">
        <v>24</v>
      </c>
      <c r="G63" s="59">
        <f>COUNT(A22:A75)</f>
        <v>23</v>
      </c>
      <c r="H63" s="35" t="s">
        <v>28</v>
      </c>
      <c r="I63" s="60">
        <f>COUNTIF(F22:F75,"КМС")</f>
        <v>0</v>
      </c>
    </row>
    <row r="64" spans="1:9" hidden="1" x14ac:dyDescent="0.2">
      <c r="A64" s="10"/>
      <c r="B64" s="3"/>
      <c r="C64" s="13"/>
      <c r="D64" s="3"/>
      <c r="E64" s="25"/>
      <c r="F64" s="12" t="s">
        <v>25</v>
      </c>
      <c r="G64" s="59">
        <f>COUNTIF(A22:A75,"НФ")</f>
        <v>0</v>
      </c>
      <c r="H64" s="35" t="s">
        <v>33</v>
      </c>
      <c r="I64" s="60">
        <f>COUNTIF(F22:F75,"1 СР")</f>
        <v>0</v>
      </c>
    </row>
    <row r="65" spans="1:9" hidden="1" x14ac:dyDescent="0.2">
      <c r="A65" s="10"/>
      <c r="B65" s="3"/>
      <c r="C65" s="3"/>
      <c r="D65" s="36"/>
      <c r="E65" s="25"/>
      <c r="F65" s="12" t="s">
        <v>30</v>
      </c>
      <c r="G65" s="59">
        <f>COUNTIF(A22:A75,"ДСКВ")</f>
        <v>0</v>
      </c>
      <c r="H65" s="14" t="s">
        <v>35</v>
      </c>
      <c r="I65" s="60">
        <f>COUNTIF(F22:F75,"2 СР")</f>
        <v>0</v>
      </c>
    </row>
    <row r="66" spans="1:9" hidden="1" x14ac:dyDescent="0.2">
      <c r="A66" s="10"/>
      <c r="B66" s="3"/>
      <c r="C66" s="3"/>
      <c r="D66" s="3"/>
      <c r="E66" s="26"/>
      <c r="F66" s="12" t="s">
        <v>26</v>
      </c>
      <c r="G66" s="59">
        <f>COUNTIF(A22:A75,"НС")</f>
        <v>0</v>
      </c>
      <c r="H66" s="14" t="s">
        <v>36</v>
      </c>
      <c r="I66" s="60">
        <f>COUNTIF(F22:F75,"3 СР")</f>
        <v>0</v>
      </c>
    </row>
    <row r="67" spans="1:9" ht="5.25" hidden="1" customHeight="1" x14ac:dyDescent="0.2">
      <c r="A67" s="51"/>
      <c r="B67" s="66"/>
      <c r="C67" s="66"/>
      <c r="D67" s="46"/>
      <c r="E67" s="45"/>
      <c r="F67" s="46"/>
      <c r="G67" s="46"/>
      <c r="H67" s="47"/>
      <c r="I67" s="62"/>
    </row>
    <row r="68" spans="1:9" s="61" customFormat="1" x14ac:dyDescent="0.2">
      <c r="A68" s="83" t="s">
        <v>2</v>
      </c>
      <c r="B68" s="84"/>
      <c r="C68" s="84"/>
      <c r="D68" s="84" t="s">
        <v>10</v>
      </c>
      <c r="E68" s="84"/>
      <c r="F68" s="84" t="s">
        <v>3</v>
      </c>
      <c r="G68" s="84"/>
      <c r="H68" s="81" t="s">
        <v>39</v>
      </c>
      <c r="I68" s="82"/>
    </row>
    <row r="69" spans="1:9" x14ac:dyDescent="0.2">
      <c r="A69" s="78"/>
      <c r="B69" s="79"/>
      <c r="C69" s="79"/>
      <c r="D69" s="79"/>
      <c r="E69" s="79"/>
      <c r="F69" s="79"/>
      <c r="G69" s="79"/>
      <c r="H69" s="79"/>
      <c r="I69" s="80"/>
    </row>
    <row r="70" spans="1:9" x14ac:dyDescent="0.2">
      <c r="A70" s="65"/>
      <c r="B70" s="66"/>
      <c r="C70" s="66"/>
      <c r="D70" s="66"/>
      <c r="E70" s="48"/>
      <c r="F70" s="66"/>
      <c r="G70" s="66"/>
      <c r="H70" s="47"/>
      <c r="I70" s="62"/>
    </row>
    <row r="71" spans="1:9" x14ac:dyDescent="0.2">
      <c r="A71" s="65"/>
      <c r="B71" s="66"/>
      <c r="C71" s="66"/>
      <c r="D71" s="66"/>
      <c r="E71" s="48"/>
      <c r="F71" s="66"/>
      <c r="G71" s="66"/>
      <c r="H71" s="47"/>
      <c r="I71" s="62"/>
    </row>
    <row r="72" spans="1:9" x14ac:dyDescent="0.2">
      <c r="A72" s="65"/>
      <c r="B72" s="66"/>
      <c r="C72" s="66"/>
      <c r="D72" s="66"/>
      <c r="E72" s="48"/>
      <c r="F72" s="66"/>
      <c r="G72" s="66"/>
      <c r="H72" s="47"/>
      <c r="I72" s="62"/>
    </row>
    <row r="73" spans="1:9" x14ac:dyDescent="0.2">
      <c r="A73" s="65"/>
      <c r="B73" s="66"/>
      <c r="C73" s="66"/>
      <c r="D73" s="66"/>
      <c r="E73" s="48"/>
      <c r="F73" s="66"/>
      <c r="G73" s="66"/>
      <c r="H73" s="47"/>
      <c r="I73" s="62"/>
    </row>
    <row r="74" spans="1:9" s="61" customFormat="1" ht="13.5" thickBot="1" x14ac:dyDescent="0.25">
      <c r="A74" s="85" t="s">
        <v>34</v>
      </c>
      <c r="B74" s="72"/>
      <c r="C74" s="72"/>
      <c r="D74" s="72" t="str">
        <f>G17</f>
        <v>Соловьев Г.Н. (ВК, Санкт-Петербург)</v>
      </c>
      <c r="E74" s="72"/>
      <c r="F74" s="72" t="str">
        <f>G18</f>
        <v>Валова А.С. (ВК, Санкт-Петербург)</v>
      </c>
      <c r="G74" s="72"/>
      <c r="H74" s="73" t="str">
        <f>G19</f>
        <v>Михайлова И.Н. (ВК, Санкт-Петербург)</v>
      </c>
      <c r="I74" s="74"/>
    </row>
    <row r="75" spans="1:9" ht="13.5" thickTop="1" x14ac:dyDescent="0.2"/>
  </sheetData>
  <mergeCells count="31">
    <mergeCell ref="A6:I6"/>
    <mergeCell ref="A1:I1"/>
    <mergeCell ref="A2:I2"/>
    <mergeCell ref="A3:I3"/>
    <mergeCell ref="A4:I4"/>
    <mergeCell ref="A5:I5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D74:E74"/>
    <mergeCell ref="H74:I74"/>
    <mergeCell ref="A59:D59"/>
    <mergeCell ref="G59:I59"/>
    <mergeCell ref="A69:E69"/>
    <mergeCell ref="F69:I69"/>
    <mergeCell ref="F74:G74"/>
    <mergeCell ref="H68:I68"/>
    <mergeCell ref="A68:C68"/>
    <mergeCell ref="D68:E68"/>
    <mergeCell ref="F68:G68"/>
    <mergeCell ref="A74:C74"/>
  </mergeCells>
  <conditionalFormatting sqref="F63:F66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2023-06-03T17:08:12Z</dcterms:modified>
</cp:coreProperties>
</file>