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критериум юно" sheetId="91" r:id="rId1"/>
  </sheets>
  <definedNames>
    <definedName name="_xlnm.Print_Titles" localSheetId="0">'критериум юно'!$21:$22</definedName>
  </definedNames>
  <calcPr calcId="152511"/>
</workbook>
</file>

<file path=xl/calcChain.xml><?xml version="1.0" encoding="utf-8"?>
<calcChain xmlns="http://schemas.openxmlformats.org/spreadsheetml/2006/main">
  <c r="P101" i="91" l="1"/>
  <c r="F101" i="91"/>
  <c r="T91" i="91"/>
  <c r="Q92" i="91"/>
  <c r="Q91" i="91"/>
  <c r="Q90" i="91"/>
  <c r="T94" i="91" l="1"/>
  <c r="Q94" i="91"/>
  <c r="Q93" i="91"/>
  <c r="T93" i="91"/>
  <c r="T92" i="91"/>
  <c r="T90" i="91"/>
  <c r="T89" i="91"/>
  <c r="T88" i="91"/>
  <c r="Q89" i="91" l="1"/>
</calcChain>
</file>

<file path=xl/sharedStrings.xml><?xml version="1.0" encoding="utf-8"?>
<sst xmlns="http://schemas.openxmlformats.org/spreadsheetml/2006/main" count="341" uniqueCount="204">
  <si>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</si>
  <si>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</si>
  <si>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</si>
  <si>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</si>
  <si>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</si>
  <si>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</si>
  <si>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</si>
  <si>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</si>
  <si>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</si>
  <si>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</si>
  <si>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</si>
  <si>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</si>
  <si>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</si>
  <si>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</si>
  <si>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</si>
  <si>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</si>
  <si>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</si>
  <si>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</si>
  <si>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</si>
  <si>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</si>
  <si>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</si>
  <si>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</si>
  <si>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</si>
  <si>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</si>
  <si>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НФ</t>
  </si>
  <si>
    <t xml:space="preserve"> МАКСИМАЛЬНЫЙ ПЕРЕПАД (HD):</t>
  </si>
  <si>
    <t xml:space="preserve"> СУММА ПЕРЕПАДОВ (ТС):</t>
  </si>
  <si>
    <t xml:space="preserve"> ДЛИНА КРУГА/КРУГОВ:</t>
  </si>
  <si>
    <t>ВЫПОЛНЕНИЕ НТУ ЕВСК</t>
  </si>
  <si>
    <t>Приход</t>
  </si>
  <si>
    <t>РЕЗУЛЬТАТ очки</t>
  </si>
  <si>
    <t>Доп. Инфо</t>
  </si>
  <si>
    <t>Юноши 15-16 лет</t>
  </si>
  <si>
    <t>КМС</t>
  </si>
  <si>
    <t>ДАТА РОЖД.</t>
  </si>
  <si>
    <t>2 км/16</t>
  </si>
  <si>
    <t>№ ВРВС: 0080721811С</t>
  </si>
  <si>
    <t>1 СР</t>
  </si>
  <si>
    <t>2 СР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</si>
  <si>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</si>
  <si>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</si>
  <si>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</si>
  <si>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</si>
  <si>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</si>
  <si>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</si>
  <si>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</si>
  <si>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</si>
  <si>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</si>
  <si>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</si>
  <si>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</si>
  <si>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Осадки: без осадков</t>
  </si>
  <si>
    <t>шоссе - критериум 20-40 км</t>
  </si>
  <si>
    <t>Департамент физической культуры, спорта</t>
  </si>
  <si>
    <t>и дополнительного образования Тюменской области</t>
  </si>
  <si>
    <t>Федерация велосипедного спорта Тюменской области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</si>
  <si>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 г. Тюмень</t>
    </r>
  </si>
  <si>
    <r>
      <rPr>
        <b/>
        <sz val="11"/>
        <rFont val="Calibri"/>
        <family val="2"/>
        <charset val="204"/>
        <scheme val="minor"/>
      </rPr>
      <t>ДАТА ПРОВЕДЕНИЯ:</t>
    </r>
    <r>
      <rPr>
        <sz val="11"/>
        <rFont val="Calibri"/>
        <family val="2"/>
        <charset val="204"/>
        <scheme val="minor"/>
      </rPr>
      <t xml:space="preserve"> 12 июня 2021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</si>
  <si>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13ч 34м </t>
    </r>
  </si>
  <si>
    <r>
      <rPr>
        <b/>
        <sz val="11"/>
        <rFont val="Calibri"/>
        <family val="2"/>
        <charset val="204"/>
        <scheme val="minor"/>
      </rPr>
      <t xml:space="preserve">ОКОНЧАНИЕ ГОНКИ: </t>
    </r>
    <r>
      <rPr>
        <sz val="11"/>
        <rFont val="Calibri"/>
        <family val="2"/>
        <charset val="204"/>
        <scheme val="minor"/>
      </rPr>
      <t>14ч 24м</t>
    </r>
  </si>
  <si>
    <t>№ ЕКП 2021: 43493</t>
  </si>
  <si>
    <t xml:space="preserve"> НАЗВАНИЕ ТРАССЫ / РЕГ. НОМЕР: с.Комарово</t>
  </si>
  <si>
    <t>АФАНАСЬЕВА Е. А. (ВК, Свердловская область)</t>
  </si>
  <si>
    <t>РОМАНЕНКО Ю. А. (1к., Оренбургская область)</t>
  </si>
  <si>
    <t>НИКИТИНА А. И. (3к., Свердловская область)</t>
  </si>
  <si>
    <r>
      <rPr>
        <sz val="10"/>
        <rFont val="Calibri"/>
        <family val="2"/>
        <charset val="204"/>
      </rPr>
      <t>кмс</t>
    </r>
  </si>
  <si>
    <r>
      <rPr>
        <sz val="7"/>
        <rFont val="Calibri"/>
        <family val="2"/>
        <charset val="204"/>
      </rPr>
      <t>КМС</t>
    </r>
  </si>
  <si>
    <t>кмс</t>
  </si>
  <si>
    <t>МАШ Егор</t>
  </si>
  <si>
    <t>05.06.2005</t>
  </si>
  <si>
    <t>Челябинская область</t>
  </si>
  <si>
    <t>БАЗАЕВ Артем</t>
  </si>
  <si>
    <t>26.03.2005</t>
  </si>
  <si>
    <t>Оренбургская область</t>
  </si>
  <si>
    <t>МИШАНКОВ Максим</t>
  </si>
  <si>
    <t>01.07.2005</t>
  </si>
  <si>
    <t>Тюменская область</t>
  </si>
  <si>
    <t>КОЗУБЕНКО Алексей</t>
  </si>
  <si>
    <t>12.01.2005</t>
  </si>
  <si>
    <t>Омская область</t>
  </si>
  <si>
    <t>ТРИФОНОВ Кирилл</t>
  </si>
  <si>
    <t>26.11.2005</t>
  </si>
  <si>
    <t>Свердловская область</t>
  </si>
  <si>
    <t>ПАВЛОВ Ярослав</t>
  </si>
  <si>
    <t>29.10.2005</t>
  </si>
  <si>
    <t>ШЕЛЯГ Валерий</t>
  </si>
  <si>
    <t>13.05.2005</t>
  </si>
  <si>
    <t>ЧИЧИЛАНОВ Владислав</t>
  </si>
  <si>
    <t>19.01.2005</t>
  </si>
  <si>
    <t>ДОРОНИН Станислав</t>
  </si>
  <si>
    <t>28.04.2005</t>
  </si>
  <si>
    <t>ПЛОСКОНЕНКО Кирилл</t>
  </si>
  <si>
    <t>21.06.2005</t>
  </si>
  <si>
    <t>АКЕНТЬЕВ Савелий</t>
  </si>
  <si>
    <t>31.12.2005</t>
  </si>
  <si>
    <t>ШКРЯБИН Арсен</t>
  </si>
  <si>
    <t>18.12.2006</t>
  </si>
  <si>
    <t>БУНЬКОВ Максим</t>
  </si>
  <si>
    <t>22.08.2005</t>
  </si>
  <si>
    <t>ПУРЫГИН Максим</t>
  </si>
  <si>
    <t>17.06.2005</t>
  </si>
  <si>
    <t>КУЗЬМЕНКО Николай</t>
  </si>
  <si>
    <t>23.11.2005</t>
  </si>
  <si>
    <t>ЗАВЬЯЛОВ Денис</t>
  </si>
  <si>
    <t>21.03.2005</t>
  </si>
  <si>
    <t>КАЗАК Максим</t>
  </si>
  <si>
    <t>10.01.2006</t>
  </si>
  <si>
    <t>КОЛОСОВ Денис</t>
  </si>
  <si>
    <t>12.04.2005</t>
  </si>
  <si>
    <t>СОЛОБОЕВ Денис</t>
  </si>
  <si>
    <t>30.05.2006</t>
  </si>
  <si>
    <t>КУЦЕНКО Андрей</t>
  </si>
  <si>
    <t>30.04.2006</t>
  </si>
  <si>
    <t>ЗАИКА Дмитрий</t>
  </si>
  <si>
    <t>14.07.2005</t>
  </si>
  <si>
    <t>Курганская область</t>
  </si>
  <si>
    <t>ТОЛКАЧЕВ Семен</t>
  </si>
  <si>
    <t>25.04.2005</t>
  </si>
  <si>
    <t>НИСТРАТОВ Данила</t>
  </si>
  <si>
    <t>04.03.2006</t>
  </si>
  <si>
    <t>ЧУЛКОВ Алексей</t>
  </si>
  <si>
    <t>19.12.2005</t>
  </si>
  <si>
    <t>АХУНОВ Дамир</t>
  </si>
  <si>
    <t>03.06.2005</t>
  </si>
  <si>
    <t>ТИШКИН Степан</t>
  </si>
  <si>
    <t>06.05.2005</t>
  </si>
  <si>
    <t>ШВЕДКОВ Никита</t>
  </si>
  <si>
    <t>07.07.2006</t>
  </si>
  <si>
    <t>ФИЛИМОШИН Роман</t>
  </si>
  <si>
    <t>25.07.2005</t>
  </si>
  <si>
    <t>ДЕМЬЯНОВ Сергей</t>
  </si>
  <si>
    <t>25.10.2005</t>
  </si>
  <si>
    <t>МАЛЬЦЕВ Александр</t>
  </si>
  <si>
    <t>17.09.2006</t>
  </si>
  <si>
    <t>БЕРЛИН Иван</t>
  </si>
  <si>
    <t>05.04.2006</t>
  </si>
  <si>
    <t>МАЛЬГИН Дмитрий</t>
  </si>
  <si>
    <t>28.09.2005</t>
  </si>
  <si>
    <t>ШЕШЕНИН Андрей</t>
  </si>
  <si>
    <t>16.08.2006</t>
  </si>
  <si>
    <t>ВОВКАНЕЦ Евгений</t>
  </si>
  <si>
    <t>18.01.2006</t>
  </si>
  <si>
    <t>ПРИДАТЧЕНКО Егор</t>
  </si>
  <si>
    <t>25.08.2006</t>
  </si>
  <si>
    <t>ВЬЮНОШЕВ Матвей</t>
  </si>
  <si>
    <t>07.12.2006</t>
  </si>
  <si>
    <t>АХУНОВ Эльдар</t>
  </si>
  <si>
    <t>17.10.2006</t>
  </si>
  <si>
    <t>СЛОБОДЧИКОВ Илья</t>
  </si>
  <si>
    <t>30.09.2006</t>
  </si>
  <si>
    <t>АБРАМОВ Александр</t>
  </si>
  <si>
    <t>28.09.2006</t>
  </si>
  <si>
    <t>ШАЙДУЛЛИН Тимур</t>
  </si>
  <si>
    <t>21.09.2006</t>
  </si>
  <si>
    <t>РЫБИН Дмитрий</t>
  </si>
  <si>
    <t>15.08.2006</t>
  </si>
  <si>
    <t>ГАЛИХАНОВ Денис</t>
  </si>
  <si>
    <t>11.07.2006</t>
  </si>
  <si>
    <t>ИЛЬИНЫХ Максим</t>
  </si>
  <si>
    <t>22.05.2006</t>
  </si>
  <si>
    <t>ШНЮКОВ Михаил</t>
  </si>
  <si>
    <t>21.05.2006</t>
  </si>
  <si>
    <t>АФАНАСЕНКО Александр</t>
  </si>
  <si>
    <t>14.04.2006</t>
  </si>
  <si>
    <t>МЕЩЕРЯКОВ Илья</t>
  </si>
  <si>
    <t>02.02.2006</t>
  </si>
  <si>
    <t>РУСАКОВ Владислав</t>
  </si>
  <si>
    <t>18.11.2005</t>
  </si>
  <si>
    <t>БУРХАНОВ Данил</t>
  </si>
  <si>
    <t>12.05.2005</t>
  </si>
  <si>
    <t>ЛАПТЕВ Матвей</t>
  </si>
  <si>
    <t>23.02.2005</t>
  </si>
  <si>
    <t>НОВОСЕЛОВ Кирилл</t>
  </si>
  <si>
    <t>19.02.2005</t>
  </si>
  <si>
    <t>КУЗНЕЦОВ Артем</t>
  </si>
  <si>
    <t>09.08.2006</t>
  </si>
  <si>
    <t>МУТАЛАПОВ Иван</t>
  </si>
  <si>
    <t>09.11.2006</t>
  </si>
  <si>
    <t>ПАВЛОВ Константин</t>
  </si>
  <si>
    <t>27.11.2006</t>
  </si>
  <si>
    <t>ГУМЕНЧУК Кирилл</t>
  </si>
  <si>
    <t>12.04.2006</t>
  </si>
  <si>
    <t>МУ/1ЯР Владислав</t>
  </si>
  <si>
    <t>27.05.2006</t>
  </si>
  <si>
    <t>ГОЛЯКОВ Максим</t>
  </si>
  <si>
    <t>21.10.2006</t>
  </si>
  <si>
    <t>АФОНИН Павел</t>
  </si>
  <si>
    <t>14.08.2006</t>
  </si>
  <si>
    <t>СУГАК Дмитрий</t>
  </si>
  <si>
    <t>24.04.2006</t>
  </si>
  <si>
    <t>ТРЕЩЕТКИН Родион</t>
  </si>
  <si>
    <t>15.09.2006</t>
  </si>
  <si>
    <t>КОЛОТОВ Дмитрий</t>
  </si>
  <si>
    <t>03.01.2005</t>
  </si>
  <si>
    <t>ЗОЛОТАРЁВ Александр</t>
  </si>
  <si>
    <t>30.08.2006</t>
  </si>
  <si>
    <t>НС</t>
  </si>
  <si>
    <t>СЕЛЕЗНЕВ Илья</t>
  </si>
  <si>
    <t>22.08.2006</t>
  </si>
  <si>
    <t>ГЕРГЕЛЬ Максим</t>
  </si>
  <si>
    <t>1 сп.юн.р.</t>
  </si>
  <si>
    <t>2 сп.юн.р.</t>
  </si>
  <si>
    <t>Температура: +25</t>
  </si>
  <si>
    <t>Влажность: 26%</t>
  </si>
  <si>
    <t>Ветер: 3 м/с (с/з)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</si>
</sst>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7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3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9" fontId="6" fillId="0" borderId="6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49" fontId="6" fillId="0" borderId="17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9" fontId="6" fillId="0" borderId="20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" fontId="17" fillId="0" borderId="1" xfId="8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3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4" applyFont="1" applyFill="1" applyBorder="1" applyAlignment="1">
      <alignment horizontal="right" vertical="center"/>
    </xf>
    <xf numFmtId="0" fontId="6" fillId="0" borderId="6" xfId="4" applyFont="1" applyFill="1" applyBorder="1" applyAlignment="1">
      <alignment horizontal="right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3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588696</xdr:colOff>
      <xdr:row>0</xdr:row>
      <xdr:rowOff>189050</xdr:rowOff>
    </xdr:from>
    <xdr:to>
      <xdr:col>3</xdr:col>
      <xdr:colOff>869157</xdr:colOff>
      <xdr:row>3</xdr:row>
      <xdr:rowOff>112675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529" y="189050"/>
          <a:ext cx="1190628" cy="812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91282</xdr:rowOff>
    </xdr:from>
    <xdr:to>
      <xdr:col>2</xdr:col>
      <xdr:colOff>390451</xdr:colOff>
      <xdr:row>3</xdr:row>
      <xdr:rowOff>77461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82"/>
          <a:ext cx="1385284" cy="875179"/>
        </a:xfrm>
        <a:prstGeom prst="rect">
          <a:avLst/>
        </a:prstGeom>
      </xdr:spPr>
    </xdr:pic>
    <xdr:clientData/>
  </xdr:twoCellAnchor>
  <xdr:oneCellAnchor>
    <xdr:from>
      <xdr:col>18</xdr:col>
      <xdr:colOff>666749</xdr:colOff>
      <xdr:row>0</xdr:row>
      <xdr:rowOff>202406</xdr:rowOff>
    </xdr:from>
    <xdr:ext cx="916781" cy="781036"/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11124" y="202406"/>
          <a:ext cx="916781" cy="781036"/>
        </a:xfrm>
        <a:prstGeom prst="rect">
          <a:avLst/>
        </a:prstGeom>
      </xdr:spPr>
    </xdr:pic>
    <xdr:clientData/>
  </xdr:oneCellAnchor>
  <xdr:oneCellAnchor>
    <xdr:from>
      <xdr:col>8</xdr:col>
      <xdr:colOff>35718</xdr:colOff>
      <xdr:row>96</xdr:row>
      <xdr:rowOff>23812</xdr:rowOff>
    </xdr:from>
    <xdr:ext cx="578880" cy="481320"/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17531" y="34480500"/>
          <a:ext cx="578880" cy="481320"/>
        </a:xfrm>
        <a:prstGeom prst="rect">
          <a:avLst/>
        </a:prstGeom>
      </xdr:spPr>
    </xdr:pic>
    <xdr:clientData/>
  </xdr:oneCellAnchor>
  <xdr:oneCellAnchor>
    <xdr:from>
      <xdr:col>16</xdr:col>
      <xdr:colOff>416719</xdr:colOff>
      <xdr:row>96</xdr:row>
      <xdr:rowOff>95250</xdr:rowOff>
    </xdr:from>
    <xdr:ext cx="533400" cy="359640"/>
    <xdr:pic>
      <xdr:nvPicPr>
        <xdr:cNvPr id="10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275219" y="34551938"/>
          <a:ext cx="533400" cy="3596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tabSelected="1" view="pageBreakPreview" zoomScale="80" zoomScaleNormal="90" zoomScaleSheetLayoutView="80" workbookViewId="0">
      <selection activeCell="E98" sqref="E98"/>
    </sheetView>
  </sheetViews>
  <sheetFormatPr defaultRowHeight="12.75" x14ac:dyDescent="0.2"/>
  <cols>
    <col min="1" max="1" width="7" style="1" customWidth="1"/>
    <col min="2" max="2" width="7.85546875" style="104" customWidth="1"/>
    <col min="3" max="3" width="13.7109375" style="104" customWidth="1"/>
    <col min="4" max="4" width="22.85546875" style="1" customWidth="1"/>
    <col min="5" max="5" width="12.42578125" style="1" customWidth="1"/>
    <col min="6" max="6" width="10.140625" style="1" customWidth="1"/>
    <col min="7" max="7" width="24.5703125" style="1" customWidth="1"/>
    <col min="8" max="15" width="5.7109375" style="1" customWidth="1"/>
    <col min="16" max="16" width="19.5703125" style="1" customWidth="1"/>
    <col min="17" max="17" width="11.28515625" style="1" customWidth="1"/>
    <col min="18" max="18" width="8" style="1" customWidth="1"/>
    <col min="19" max="19" width="11.140625" style="1" customWidth="1"/>
    <col min="20" max="20" width="18.7109375" style="1" customWidth="1"/>
    <col min="21" max="16384" width="9.140625" style="1"/>
  </cols>
  <sheetData>
    <row r="1" spans="1:20" ht="23.2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3.25" customHeight="1" x14ac:dyDescent="0.2">
      <c r="A2" s="24" t="s">
        <v>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23.25" customHeight="1" x14ac:dyDescent="0.2">
      <c r="A3" s="24" t="s">
        <v>53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23.25" customHeight="1" x14ac:dyDescent="0.2">
      <c r="A4" s="24" t="s">
        <v>10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7.25" customHeight="1" x14ac:dyDescent="0.2">
      <c r="A5" s="24" t="s">
        <v>54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s="37" customFormat="1" ht="28.5" x14ac:dyDescent="0.2">
      <c r="A6" s="25" t="s">
        <v>15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s="37" customFormat="1" ht="18" customHeight="1" x14ac:dyDescent="0.2">
      <c r="A7" s="26" t="s">
        <v>17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s="37" customFormat="1" ht="4.5" customHeight="1" thickBo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19.5" customHeight="1" thickTop="1" x14ac:dyDescent="0.2">
      <c r="A9" s="28" t="s">
        <v>23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</row>
    <row r="10" spans="1:20" s="38" customFormat="1" ht="18" customHeight="1" x14ac:dyDescent="0.2">
      <c r="A10" s="31" t="s">
        <v>51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3"/>
    </row>
    <row r="11" spans="1:20" ht="19.5" customHeight="1" x14ac:dyDescent="0.2">
      <c r="A11" s="34" t="s">
        <v>32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</row>
    <row r="12" spans="1:20" ht="8.25" customHeight="1" x14ac:dyDescent="0.2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1"/>
    </row>
    <row r="13" spans="1:20" ht="15.75" x14ac:dyDescent="0.2">
      <c r="A13" s="42" t="s">
        <v>55</v>
      </c>
      <c r="B13" s="9"/>
      <c r="C13" s="9"/>
      <c r="D13" s="43"/>
      <c r="E13" s="44"/>
      <c r="F13" s="44"/>
      <c r="G13" s="45" t="s">
        <v>57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6"/>
      <c r="T13" s="47" t="s">
        <v>36</v>
      </c>
    </row>
    <row r="14" spans="1:20" ht="15.75" x14ac:dyDescent="0.2">
      <c r="A14" s="48" t="s">
        <v>56</v>
      </c>
      <c r="B14" s="49"/>
      <c r="C14" s="49"/>
      <c r="D14" s="50"/>
      <c r="E14" s="50"/>
      <c r="F14" s="50"/>
      <c r="G14" s="51" t="s">
        <v>58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2"/>
      <c r="T14" s="53" t="s">
        <v>59</v>
      </c>
    </row>
    <row r="15" spans="1:20" ht="15" x14ac:dyDescent="0.2">
      <c r="A15" s="54" t="s">
        <v>9</v>
      </c>
      <c r="B15" s="55"/>
      <c r="C15" s="55"/>
      <c r="D15" s="55"/>
      <c r="E15" s="55"/>
      <c r="F15" s="55"/>
      <c r="G15" s="56"/>
      <c r="H15" s="57" t="s">
        <v>1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8"/>
    </row>
    <row r="16" spans="1:20" ht="15" x14ac:dyDescent="0.2">
      <c r="A16" s="59" t="s">
        <v>19</v>
      </c>
      <c r="B16" s="60"/>
      <c r="C16" s="60"/>
      <c r="D16" s="61"/>
      <c r="E16" s="61"/>
      <c r="F16" s="61"/>
      <c r="G16" s="62"/>
      <c r="H16" s="63" t="s">
        <v>60</v>
      </c>
      <c r="I16" s="64"/>
      <c r="J16" s="64"/>
      <c r="K16" s="64"/>
      <c r="L16" s="64"/>
      <c r="M16" s="64"/>
      <c r="N16" s="64"/>
      <c r="O16" s="64"/>
      <c r="P16" s="65"/>
      <c r="Q16" s="65"/>
      <c r="R16" s="65"/>
      <c r="S16" s="4"/>
      <c r="T16" s="66"/>
    </row>
    <row r="17" spans="1:20" ht="15" x14ac:dyDescent="0.2">
      <c r="A17" s="59" t="s">
        <v>20</v>
      </c>
      <c r="B17" s="4"/>
      <c r="C17" s="4"/>
      <c r="D17" s="2"/>
      <c r="E17" s="67"/>
      <c r="F17" s="2"/>
      <c r="G17" s="105" t="s">
        <v>61</v>
      </c>
      <c r="H17" s="63" t="s">
        <v>25</v>
      </c>
      <c r="I17" s="64"/>
      <c r="J17" s="64"/>
      <c r="K17" s="64"/>
      <c r="L17" s="64"/>
      <c r="M17" s="64"/>
      <c r="N17" s="64"/>
      <c r="O17" s="64"/>
      <c r="P17" s="65"/>
      <c r="Q17" s="65"/>
      <c r="R17" s="65"/>
      <c r="S17" s="4"/>
      <c r="T17" s="66"/>
    </row>
    <row r="18" spans="1:20" ht="15" x14ac:dyDescent="0.2">
      <c r="A18" s="59" t="s">
        <v>21</v>
      </c>
      <c r="B18" s="60"/>
      <c r="C18" s="60"/>
      <c r="D18" s="67"/>
      <c r="E18" s="61"/>
      <c r="F18" s="61"/>
      <c r="G18" s="105" t="s">
        <v>62</v>
      </c>
      <c r="H18" s="63" t="s">
        <v>26</v>
      </c>
      <c r="I18" s="64"/>
      <c r="J18" s="64"/>
      <c r="K18" s="64"/>
      <c r="L18" s="64"/>
      <c r="M18" s="64"/>
      <c r="N18" s="64"/>
      <c r="O18" s="64"/>
      <c r="P18" s="65"/>
      <c r="Q18" s="65"/>
      <c r="R18" s="65"/>
      <c r="S18" s="4"/>
      <c r="T18" s="66"/>
    </row>
    <row r="19" spans="1:20" ht="15.75" thickBot="1" x14ac:dyDescent="0.25">
      <c r="A19" s="68" t="s">
        <v>16</v>
      </c>
      <c r="B19" s="69"/>
      <c r="C19" s="69"/>
      <c r="D19" s="70"/>
      <c r="E19" s="70"/>
      <c r="F19" s="71"/>
      <c r="G19" s="106" t="s">
        <v>63</v>
      </c>
      <c r="H19" s="72" t="s">
        <v>27</v>
      </c>
      <c r="I19" s="73"/>
      <c r="J19" s="73"/>
      <c r="K19" s="73"/>
      <c r="L19" s="73"/>
      <c r="M19" s="73"/>
      <c r="N19" s="73"/>
      <c r="O19" s="73"/>
      <c r="P19" s="74"/>
      <c r="Q19" s="74">
        <v>32</v>
      </c>
      <c r="R19" s="74"/>
      <c r="S19" s="69"/>
      <c r="T19" s="75" t="s">
        <v>35</v>
      </c>
    </row>
    <row r="20" spans="1:20" ht="6.75" customHeight="1" thickTop="1" thickBot="1" x14ac:dyDescent="0.25">
      <c r="A20" s="76"/>
      <c r="B20" s="77"/>
      <c r="C20" s="7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</row>
    <row r="21" spans="1:20" s="78" customFormat="1" ht="21.75" customHeight="1" thickTop="1" x14ac:dyDescent="0.2">
      <c r="A21" s="107" t="s">
        <v>7</v>
      </c>
      <c r="B21" s="108" t="s">
        <v>12</v>
      </c>
      <c r="C21" s="108" t="s">
        <v>22</v>
      </c>
      <c r="D21" s="108" t="s">
        <v>2</v>
      </c>
      <c r="E21" s="108" t="s">
        <v>34</v>
      </c>
      <c r="F21" s="108" t="s">
        <v>8</v>
      </c>
      <c r="G21" s="108" t="s">
        <v>13</v>
      </c>
      <c r="H21" s="109" t="s">
        <v>18</v>
      </c>
      <c r="I21" s="109"/>
      <c r="J21" s="109"/>
      <c r="K21" s="109"/>
      <c r="L21" s="109"/>
      <c r="M21" s="109"/>
      <c r="N21" s="109"/>
      <c r="O21" s="109"/>
      <c r="P21" s="108" t="s">
        <v>29</v>
      </c>
      <c r="Q21" s="108" t="s">
        <v>30</v>
      </c>
      <c r="R21" s="108" t="s">
        <v>31</v>
      </c>
      <c r="S21" s="110" t="s">
        <v>28</v>
      </c>
      <c r="T21" s="111" t="s">
        <v>14</v>
      </c>
    </row>
    <row r="22" spans="1:20" s="78" customFormat="1" ht="18" customHeight="1" x14ac:dyDescent="0.2">
      <c r="A22" s="112"/>
      <c r="B22" s="113"/>
      <c r="C22" s="113"/>
      <c r="D22" s="113"/>
      <c r="E22" s="113"/>
      <c r="F22" s="113"/>
      <c r="G22" s="113"/>
      <c r="H22" s="114">
        <v>1</v>
      </c>
      <c r="I22" s="114">
        <v>2</v>
      </c>
      <c r="J22" s="114">
        <v>3</v>
      </c>
      <c r="K22" s="114">
        <v>4</v>
      </c>
      <c r="L22" s="114">
        <v>5</v>
      </c>
      <c r="M22" s="114">
        <v>6</v>
      </c>
      <c r="N22" s="114">
        <v>7</v>
      </c>
      <c r="O22" s="114">
        <v>8</v>
      </c>
      <c r="P22" s="113"/>
      <c r="Q22" s="113"/>
      <c r="R22" s="113"/>
      <c r="S22" s="115"/>
      <c r="T22" s="116"/>
    </row>
    <row r="23" spans="1:20" s="84" customFormat="1" ht="24" customHeight="1" x14ac:dyDescent="0.2">
      <c r="A23" s="117">
        <v>1</v>
      </c>
      <c r="B23" s="118">
        <v>57</v>
      </c>
      <c r="C23" s="118">
        <v>10093909522</v>
      </c>
      <c r="D23" s="119" t="s">
        <v>67</v>
      </c>
      <c r="E23" s="120" t="s">
        <v>68</v>
      </c>
      <c r="F23" s="120" t="s">
        <v>66</v>
      </c>
      <c r="G23" s="129" t="s">
        <v>69</v>
      </c>
      <c r="H23" s="125">
        <v>5</v>
      </c>
      <c r="I23" s="125">
        <v>5</v>
      </c>
      <c r="J23" s="125">
        <v>5</v>
      </c>
      <c r="K23" s="126"/>
      <c r="L23" s="125">
        <v>2</v>
      </c>
      <c r="M23" s="125">
        <v>3</v>
      </c>
      <c r="N23" s="125">
        <v>3</v>
      </c>
      <c r="O23" s="126"/>
      <c r="P23" s="125">
        <v>16</v>
      </c>
      <c r="Q23" s="125">
        <v>23</v>
      </c>
      <c r="R23" s="81"/>
      <c r="S23" s="126" t="s">
        <v>65</v>
      </c>
      <c r="T23" s="83"/>
    </row>
    <row r="24" spans="1:20" s="84" customFormat="1" ht="24" customHeight="1" x14ac:dyDescent="0.2">
      <c r="A24" s="117">
        <v>2</v>
      </c>
      <c r="B24" s="118">
        <v>176</v>
      </c>
      <c r="C24" s="118">
        <v>10082231732</v>
      </c>
      <c r="D24" s="119" t="s">
        <v>70</v>
      </c>
      <c r="E24" s="120" t="s">
        <v>71</v>
      </c>
      <c r="F24" s="120" t="s">
        <v>66</v>
      </c>
      <c r="G24" s="129" t="s">
        <v>72</v>
      </c>
      <c r="H24" s="126"/>
      <c r="I24" s="126"/>
      <c r="J24" s="126"/>
      <c r="K24" s="125">
        <v>2</v>
      </c>
      <c r="L24" s="125">
        <v>5</v>
      </c>
      <c r="M24" s="125">
        <v>5</v>
      </c>
      <c r="N24" s="126"/>
      <c r="O24" s="125">
        <v>3</v>
      </c>
      <c r="P24" s="125">
        <v>2</v>
      </c>
      <c r="Q24" s="125">
        <v>15</v>
      </c>
      <c r="R24" s="81"/>
      <c r="S24" s="126" t="s">
        <v>64</v>
      </c>
      <c r="T24" s="83"/>
    </row>
    <row r="25" spans="1:20" s="84" customFormat="1" ht="24" customHeight="1" x14ac:dyDescent="0.2">
      <c r="A25" s="117">
        <v>3</v>
      </c>
      <c r="B25" s="118">
        <v>49</v>
      </c>
      <c r="C25" s="118">
        <v>10083179100</v>
      </c>
      <c r="D25" s="119" t="s">
        <v>73</v>
      </c>
      <c r="E25" s="120" t="s">
        <v>74</v>
      </c>
      <c r="F25" s="118" t="s">
        <v>37</v>
      </c>
      <c r="G25" s="120" t="s">
        <v>75</v>
      </c>
      <c r="H25" s="126"/>
      <c r="I25" s="126"/>
      <c r="J25" s="125">
        <v>3</v>
      </c>
      <c r="K25" s="126"/>
      <c r="L25" s="126"/>
      <c r="M25" s="126"/>
      <c r="N25" s="125">
        <v>5</v>
      </c>
      <c r="O25" s="125">
        <v>5</v>
      </c>
      <c r="P25" s="125">
        <v>1</v>
      </c>
      <c r="Q25" s="125">
        <v>13</v>
      </c>
      <c r="R25" s="81"/>
      <c r="S25" s="126" t="s">
        <v>64</v>
      </c>
      <c r="T25" s="83"/>
    </row>
    <row r="26" spans="1:20" s="84" customFormat="1" ht="24" customHeight="1" x14ac:dyDescent="0.2">
      <c r="A26" s="117">
        <v>4</v>
      </c>
      <c r="B26" s="118">
        <v>9</v>
      </c>
      <c r="C26" s="118">
        <v>10091962953</v>
      </c>
      <c r="D26" s="119" t="s">
        <v>76</v>
      </c>
      <c r="E26" s="120" t="s">
        <v>77</v>
      </c>
      <c r="F26" s="120" t="s">
        <v>66</v>
      </c>
      <c r="G26" s="120" t="s">
        <v>78</v>
      </c>
      <c r="H26" s="126"/>
      <c r="I26" s="125">
        <v>2</v>
      </c>
      <c r="J26" s="125">
        <v>2</v>
      </c>
      <c r="K26" s="125">
        <v>3</v>
      </c>
      <c r="L26" s="126"/>
      <c r="M26" s="125">
        <v>1</v>
      </c>
      <c r="N26" s="125">
        <v>1</v>
      </c>
      <c r="O26" s="126"/>
      <c r="P26" s="125">
        <v>8</v>
      </c>
      <c r="Q26" s="125">
        <v>9</v>
      </c>
      <c r="R26" s="81"/>
      <c r="S26" s="126" t="s">
        <v>64</v>
      </c>
      <c r="T26" s="83"/>
    </row>
    <row r="27" spans="1:20" s="84" customFormat="1" ht="24" customHeight="1" x14ac:dyDescent="0.2">
      <c r="A27" s="117">
        <v>5</v>
      </c>
      <c r="B27" s="118">
        <v>25</v>
      </c>
      <c r="C27" s="118">
        <v>10077687179</v>
      </c>
      <c r="D27" s="119" t="s">
        <v>79</v>
      </c>
      <c r="E27" s="120" t="s">
        <v>80</v>
      </c>
      <c r="F27" s="118" t="s">
        <v>37</v>
      </c>
      <c r="G27" s="129" t="s">
        <v>81</v>
      </c>
      <c r="H27" s="126"/>
      <c r="I27" s="125">
        <v>1</v>
      </c>
      <c r="J27" s="126"/>
      <c r="K27" s="125">
        <v>1</v>
      </c>
      <c r="L27" s="125">
        <v>1</v>
      </c>
      <c r="M27" s="126"/>
      <c r="N27" s="125">
        <v>2</v>
      </c>
      <c r="O27" s="125">
        <v>2</v>
      </c>
      <c r="P27" s="125">
        <v>3</v>
      </c>
      <c r="Q27" s="125">
        <v>7</v>
      </c>
      <c r="R27" s="81"/>
      <c r="S27" s="126" t="s">
        <v>64</v>
      </c>
      <c r="T27" s="83"/>
    </row>
    <row r="28" spans="1:20" s="84" customFormat="1" ht="24" customHeight="1" x14ac:dyDescent="0.2">
      <c r="A28" s="117">
        <v>6</v>
      </c>
      <c r="B28" s="118">
        <v>7</v>
      </c>
      <c r="C28" s="118">
        <v>10093607206</v>
      </c>
      <c r="D28" s="119" t="s">
        <v>82</v>
      </c>
      <c r="E28" s="120" t="s">
        <v>83</v>
      </c>
      <c r="F28" s="118" t="s">
        <v>38</v>
      </c>
      <c r="G28" s="120" t="s">
        <v>78</v>
      </c>
      <c r="H28" s="126"/>
      <c r="I28" s="126"/>
      <c r="J28" s="126"/>
      <c r="K28" s="125">
        <v>5</v>
      </c>
      <c r="L28" s="126"/>
      <c r="M28" s="125">
        <v>2</v>
      </c>
      <c r="N28" s="126"/>
      <c r="O28" s="126"/>
      <c r="P28" s="125">
        <v>9</v>
      </c>
      <c r="Q28" s="125">
        <v>7</v>
      </c>
      <c r="R28" s="81"/>
      <c r="S28" s="126" t="s">
        <v>64</v>
      </c>
      <c r="T28" s="83"/>
    </row>
    <row r="29" spans="1:20" s="84" customFormat="1" ht="24" customHeight="1" x14ac:dyDescent="0.2">
      <c r="A29" s="117">
        <v>7</v>
      </c>
      <c r="B29" s="118">
        <v>46</v>
      </c>
      <c r="C29" s="118">
        <v>10083185867</v>
      </c>
      <c r="D29" s="119" t="s">
        <v>198</v>
      </c>
      <c r="E29" s="120" t="s">
        <v>80</v>
      </c>
      <c r="F29" s="118" t="s">
        <v>38</v>
      </c>
      <c r="G29" s="120" t="s">
        <v>75</v>
      </c>
      <c r="H29" s="125">
        <v>3</v>
      </c>
      <c r="I29" s="125">
        <v>3</v>
      </c>
      <c r="J29" s="126"/>
      <c r="K29" s="126"/>
      <c r="L29" s="126"/>
      <c r="M29" s="126"/>
      <c r="N29" s="126"/>
      <c r="O29" s="126"/>
      <c r="P29" s="125">
        <v>5</v>
      </c>
      <c r="Q29" s="125">
        <v>6</v>
      </c>
      <c r="R29" s="79"/>
      <c r="S29" s="79"/>
      <c r="T29" s="85"/>
    </row>
    <row r="30" spans="1:20" s="84" customFormat="1" ht="24" customHeight="1" x14ac:dyDescent="0.2">
      <c r="A30" s="117">
        <v>8</v>
      </c>
      <c r="B30" s="118">
        <v>51</v>
      </c>
      <c r="C30" s="118">
        <v>10083179096</v>
      </c>
      <c r="D30" s="119" t="s">
        <v>84</v>
      </c>
      <c r="E30" s="120" t="s">
        <v>85</v>
      </c>
      <c r="F30" s="118" t="s">
        <v>38</v>
      </c>
      <c r="G30" s="120" t="s">
        <v>75</v>
      </c>
      <c r="H30" s="126"/>
      <c r="I30" s="126"/>
      <c r="J30" s="126"/>
      <c r="K30" s="126"/>
      <c r="L30" s="125">
        <v>3</v>
      </c>
      <c r="M30" s="126"/>
      <c r="N30" s="126"/>
      <c r="O30" s="126"/>
      <c r="P30" s="125">
        <v>10</v>
      </c>
      <c r="Q30" s="125">
        <v>3</v>
      </c>
      <c r="R30" s="81"/>
      <c r="S30" s="82"/>
      <c r="T30" s="83"/>
    </row>
    <row r="31" spans="1:20" s="84" customFormat="1" ht="24" customHeight="1" x14ac:dyDescent="0.2">
      <c r="A31" s="117">
        <v>9</v>
      </c>
      <c r="B31" s="118">
        <v>53</v>
      </c>
      <c r="C31" s="118">
        <v>10082556882</v>
      </c>
      <c r="D31" s="119" t="s">
        <v>86</v>
      </c>
      <c r="E31" s="120" t="s">
        <v>87</v>
      </c>
      <c r="F31" s="118" t="s">
        <v>38</v>
      </c>
      <c r="G31" s="120" t="s">
        <v>75</v>
      </c>
      <c r="H31" s="125">
        <v>2</v>
      </c>
      <c r="I31" s="126"/>
      <c r="J31" s="126"/>
      <c r="K31" s="126"/>
      <c r="L31" s="126"/>
      <c r="M31" s="126"/>
      <c r="N31" s="126"/>
      <c r="O31" s="126"/>
      <c r="P31" s="125">
        <v>6</v>
      </c>
      <c r="Q31" s="125">
        <v>2</v>
      </c>
      <c r="R31" s="81"/>
      <c r="S31" s="82"/>
      <c r="T31" s="83"/>
    </row>
    <row r="32" spans="1:20" s="84" customFormat="1" ht="24" customHeight="1" x14ac:dyDescent="0.2">
      <c r="A32" s="117">
        <v>10</v>
      </c>
      <c r="B32" s="118">
        <v>56</v>
      </c>
      <c r="C32" s="118">
        <v>10092632556</v>
      </c>
      <c r="D32" s="119" t="s">
        <v>88</v>
      </c>
      <c r="E32" s="120" t="s">
        <v>89</v>
      </c>
      <c r="F32" s="120" t="s">
        <v>33</v>
      </c>
      <c r="G32" s="129" t="s">
        <v>69</v>
      </c>
      <c r="H32" s="126"/>
      <c r="I32" s="126"/>
      <c r="J32" s="126"/>
      <c r="K32" s="126"/>
      <c r="L32" s="126"/>
      <c r="M32" s="126"/>
      <c r="N32" s="126"/>
      <c r="O32" s="125">
        <v>1</v>
      </c>
      <c r="P32" s="125">
        <v>4</v>
      </c>
      <c r="Q32" s="125">
        <v>1</v>
      </c>
      <c r="R32" s="81"/>
      <c r="S32" s="82"/>
      <c r="T32" s="83"/>
    </row>
    <row r="33" spans="1:20" s="84" customFormat="1" ht="24" customHeight="1" x14ac:dyDescent="0.2">
      <c r="A33" s="117">
        <v>11</v>
      </c>
      <c r="B33" s="118">
        <v>58</v>
      </c>
      <c r="C33" s="118">
        <v>10093597809</v>
      </c>
      <c r="D33" s="119" t="s">
        <v>90</v>
      </c>
      <c r="E33" s="120" t="s">
        <v>91</v>
      </c>
      <c r="F33" s="120" t="s">
        <v>33</v>
      </c>
      <c r="G33" s="129" t="s">
        <v>69</v>
      </c>
      <c r="H33" s="125">
        <v>1</v>
      </c>
      <c r="I33" s="126"/>
      <c r="J33" s="126"/>
      <c r="K33" s="126"/>
      <c r="L33" s="126"/>
      <c r="M33" s="126"/>
      <c r="N33" s="126"/>
      <c r="O33" s="126"/>
      <c r="P33" s="125">
        <v>7</v>
      </c>
      <c r="Q33" s="125">
        <v>1</v>
      </c>
      <c r="R33" s="81"/>
      <c r="S33" s="82"/>
      <c r="T33" s="83"/>
    </row>
    <row r="34" spans="1:20" s="84" customFormat="1" ht="24" customHeight="1" x14ac:dyDescent="0.2">
      <c r="A34" s="117">
        <v>12</v>
      </c>
      <c r="B34" s="118">
        <v>24</v>
      </c>
      <c r="C34" s="118">
        <v>10077480550</v>
      </c>
      <c r="D34" s="119" t="s">
        <v>92</v>
      </c>
      <c r="E34" s="120" t="s">
        <v>93</v>
      </c>
      <c r="F34" s="120" t="s">
        <v>66</v>
      </c>
      <c r="G34" s="129" t="s">
        <v>81</v>
      </c>
      <c r="H34" s="126"/>
      <c r="I34" s="126"/>
      <c r="J34" s="125">
        <v>1</v>
      </c>
      <c r="K34" s="126"/>
      <c r="L34" s="126"/>
      <c r="M34" s="126"/>
      <c r="N34" s="126"/>
      <c r="O34" s="126"/>
      <c r="P34" s="125">
        <v>35</v>
      </c>
      <c r="Q34" s="125">
        <v>1</v>
      </c>
      <c r="R34" s="81"/>
      <c r="S34" s="82"/>
      <c r="T34" s="83"/>
    </row>
    <row r="35" spans="1:20" s="84" customFormat="1" ht="24" customHeight="1" x14ac:dyDescent="0.2">
      <c r="A35" s="117">
        <v>13</v>
      </c>
      <c r="B35" s="118">
        <v>1</v>
      </c>
      <c r="C35" s="118">
        <v>10084385132</v>
      </c>
      <c r="D35" s="119" t="s">
        <v>94</v>
      </c>
      <c r="E35" s="120" t="s">
        <v>95</v>
      </c>
      <c r="F35" s="118" t="s">
        <v>39</v>
      </c>
      <c r="G35" s="120" t="s">
        <v>78</v>
      </c>
      <c r="H35" s="126"/>
      <c r="I35" s="126"/>
      <c r="J35" s="126"/>
      <c r="K35" s="126"/>
      <c r="L35" s="126"/>
      <c r="M35" s="126"/>
      <c r="N35" s="126"/>
      <c r="O35" s="126"/>
      <c r="P35" s="125">
        <v>11</v>
      </c>
      <c r="Q35" s="126"/>
      <c r="R35" s="81"/>
      <c r="S35" s="82"/>
      <c r="T35" s="83"/>
    </row>
    <row r="36" spans="1:20" s="84" customFormat="1" ht="24" customHeight="1" x14ac:dyDescent="0.2">
      <c r="A36" s="117">
        <v>14</v>
      </c>
      <c r="B36" s="118">
        <v>28</v>
      </c>
      <c r="C36" s="118">
        <v>10077480752</v>
      </c>
      <c r="D36" s="119" t="s">
        <v>96</v>
      </c>
      <c r="E36" s="120" t="s">
        <v>97</v>
      </c>
      <c r="F36" s="118" t="s">
        <v>37</v>
      </c>
      <c r="G36" s="129" t="s">
        <v>81</v>
      </c>
      <c r="H36" s="126"/>
      <c r="I36" s="126"/>
      <c r="J36" s="126"/>
      <c r="K36" s="126"/>
      <c r="L36" s="126"/>
      <c r="M36" s="126"/>
      <c r="N36" s="126"/>
      <c r="O36" s="126"/>
      <c r="P36" s="125">
        <v>12</v>
      </c>
      <c r="Q36" s="126"/>
      <c r="R36" s="81"/>
      <c r="S36" s="82"/>
      <c r="T36" s="83"/>
    </row>
    <row r="37" spans="1:20" s="84" customFormat="1" ht="24" customHeight="1" x14ac:dyDescent="0.2">
      <c r="A37" s="117">
        <v>15</v>
      </c>
      <c r="B37" s="118">
        <v>8</v>
      </c>
      <c r="C37" s="118">
        <v>10081650136</v>
      </c>
      <c r="D37" s="119" t="s">
        <v>98</v>
      </c>
      <c r="E37" s="120" t="s">
        <v>99</v>
      </c>
      <c r="F37" s="120" t="s">
        <v>66</v>
      </c>
      <c r="G37" s="120" t="s">
        <v>78</v>
      </c>
      <c r="H37" s="126"/>
      <c r="I37" s="126"/>
      <c r="J37" s="126"/>
      <c r="K37" s="126"/>
      <c r="L37" s="126"/>
      <c r="M37" s="126"/>
      <c r="N37" s="126"/>
      <c r="O37" s="126"/>
      <c r="P37" s="125">
        <v>13</v>
      </c>
      <c r="Q37" s="126"/>
      <c r="R37" s="79"/>
      <c r="S37" s="79"/>
      <c r="T37" s="85"/>
    </row>
    <row r="38" spans="1:20" s="84" customFormat="1" ht="24" customHeight="1" x14ac:dyDescent="0.2">
      <c r="A38" s="117">
        <v>16</v>
      </c>
      <c r="B38" s="118">
        <v>6</v>
      </c>
      <c r="C38" s="118">
        <v>10091972047</v>
      </c>
      <c r="D38" s="119" t="s">
        <v>100</v>
      </c>
      <c r="E38" s="120" t="s">
        <v>101</v>
      </c>
      <c r="F38" s="120" t="s">
        <v>66</v>
      </c>
      <c r="G38" s="120" t="s">
        <v>78</v>
      </c>
      <c r="H38" s="126"/>
      <c r="I38" s="126"/>
      <c r="J38" s="126"/>
      <c r="K38" s="126"/>
      <c r="L38" s="126"/>
      <c r="M38" s="126"/>
      <c r="N38" s="126"/>
      <c r="O38" s="126"/>
      <c r="P38" s="125">
        <v>14</v>
      </c>
      <c r="Q38" s="126"/>
      <c r="R38" s="81"/>
      <c r="S38" s="82"/>
      <c r="T38" s="83"/>
    </row>
    <row r="39" spans="1:20" s="84" customFormat="1" ht="24" customHeight="1" x14ac:dyDescent="0.2">
      <c r="A39" s="117">
        <v>17</v>
      </c>
      <c r="B39" s="118">
        <v>59</v>
      </c>
      <c r="C39" s="118">
        <v>10092633667</v>
      </c>
      <c r="D39" s="119" t="s">
        <v>102</v>
      </c>
      <c r="E39" s="120" t="s">
        <v>103</v>
      </c>
      <c r="F39" s="120" t="s">
        <v>66</v>
      </c>
      <c r="G39" s="129" t="s">
        <v>69</v>
      </c>
      <c r="H39" s="126"/>
      <c r="I39" s="126"/>
      <c r="J39" s="126"/>
      <c r="K39" s="126"/>
      <c r="L39" s="126"/>
      <c r="M39" s="126"/>
      <c r="N39" s="126"/>
      <c r="O39" s="126"/>
      <c r="P39" s="125">
        <v>15</v>
      </c>
      <c r="Q39" s="126"/>
      <c r="R39" s="81"/>
      <c r="S39" s="82"/>
      <c r="T39" s="83"/>
    </row>
    <row r="40" spans="1:20" s="84" customFormat="1" ht="24" customHeight="1" x14ac:dyDescent="0.2">
      <c r="A40" s="117">
        <v>18</v>
      </c>
      <c r="B40" s="118">
        <v>5</v>
      </c>
      <c r="C40" s="118">
        <v>10093603061</v>
      </c>
      <c r="D40" s="119" t="s">
        <v>104</v>
      </c>
      <c r="E40" s="120" t="s">
        <v>105</v>
      </c>
      <c r="F40" s="118" t="s">
        <v>39</v>
      </c>
      <c r="G40" s="120" t="s">
        <v>78</v>
      </c>
      <c r="H40" s="126"/>
      <c r="I40" s="126"/>
      <c r="J40" s="126"/>
      <c r="K40" s="126"/>
      <c r="L40" s="126"/>
      <c r="M40" s="126"/>
      <c r="N40" s="126"/>
      <c r="O40" s="126"/>
      <c r="P40" s="125">
        <v>17</v>
      </c>
      <c r="Q40" s="126"/>
      <c r="R40" s="81"/>
      <c r="S40" s="82"/>
      <c r="T40" s="83"/>
    </row>
    <row r="41" spans="1:20" s="84" customFormat="1" ht="24" customHeight="1" x14ac:dyDescent="0.2">
      <c r="A41" s="117">
        <v>19</v>
      </c>
      <c r="B41" s="118">
        <v>52</v>
      </c>
      <c r="C41" s="118">
        <v>10097347564</v>
      </c>
      <c r="D41" s="119" t="s">
        <v>106</v>
      </c>
      <c r="E41" s="120" t="s">
        <v>107</v>
      </c>
      <c r="F41" s="118" t="s">
        <v>39</v>
      </c>
      <c r="G41" s="120" t="s">
        <v>75</v>
      </c>
      <c r="H41" s="126"/>
      <c r="I41" s="126"/>
      <c r="J41" s="126"/>
      <c r="K41" s="126"/>
      <c r="L41" s="126"/>
      <c r="M41" s="126"/>
      <c r="N41" s="126"/>
      <c r="O41" s="126"/>
      <c r="P41" s="125">
        <v>18</v>
      </c>
      <c r="Q41" s="126"/>
      <c r="R41" s="81"/>
      <c r="S41" s="82"/>
      <c r="T41" s="83"/>
    </row>
    <row r="42" spans="1:20" s="84" customFormat="1" ht="24" customHeight="1" x14ac:dyDescent="0.2">
      <c r="A42" s="117">
        <v>20</v>
      </c>
      <c r="B42" s="118">
        <v>36</v>
      </c>
      <c r="C42" s="118">
        <v>10117594393</v>
      </c>
      <c r="D42" s="119" t="s">
        <v>108</v>
      </c>
      <c r="E42" s="120" t="s">
        <v>109</v>
      </c>
      <c r="F42" s="130"/>
      <c r="G42" s="120" t="s">
        <v>75</v>
      </c>
      <c r="H42" s="126"/>
      <c r="I42" s="126"/>
      <c r="J42" s="126"/>
      <c r="K42" s="126"/>
      <c r="L42" s="126"/>
      <c r="M42" s="126"/>
      <c r="N42" s="126"/>
      <c r="O42" s="126"/>
      <c r="P42" s="125">
        <v>19</v>
      </c>
      <c r="Q42" s="126"/>
      <c r="R42" s="80"/>
      <c r="S42" s="80"/>
      <c r="T42" s="85"/>
    </row>
    <row r="43" spans="1:20" s="84" customFormat="1" ht="24" customHeight="1" x14ac:dyDescent="0.2">
      <c r="A43" s="117">
        <v>21</v>
      </c>
      <c r="B43" s="118">
        <v>40</v>
      </c>
      <c r="C43" s="118">
        <v>10114021359</v>
      </c>
      <c r="D43" s="119" t="s">
        <v>110</v>
      </c>
      <c r="E43" s="120" t="s">
        <v>111</v>
      </c>
      <c r="F43" s="130"/>
      <c r="G43" s="120" t="s">
        <v>75</v>
      </c>
      <c r="H43" s="126"/>
      <c r="I43" s="126"/>
      <c r="J43" s="126"/>
      <c r="K43" s="126"/>
      <c r="L43" s="126"/>
      <c r="M43" s="126"/>
      <c r="N43" s="126"/>
      <c r="O43" s="126"/>
      <c r="P43" s="125">
        <v>20</v>
      </c>
      <c r="Q43" s="126"/>
      <c r="R43" s="80"/>
      <c r="S43" s="80"/>
      <c r="T43" s="85"/>
    </row>
    <row r="44" spans="1:20" s="84" customFormat="1" ht="24" customHeight="1" x14ac:dyDescent="0.2">
      <c r="A44" s="117">
        <v>22</v>
      </c>
      <c r="B44" s="118">
        <v>3</v>
      </c>
      <c r="C44" s="118">
        <v>10095059172</v>
      </c>
      <c r="D44" s="119" t="s">
        <v>112</v>
      </c>
      <c r="E44" s="120" t="s">
        <v>113</v>
      </c>
      <c r="F44" s="118" t="s">
        <v>38</v>
      </c>
      <c r="G44" s="120" t="s">
        <v>114</v>
      </c>
      <c r="H44" s="126"/>
      <c r="I44" s="126"/>
      <c r="J44" s="126"/>
      <c r="K44" s="126"/>
      <c r="L44" s="126"/>
      <c r="M44" s="126"/>
      <c r="N44" s="126"/>
      <c r="O44" s="126"/>
      <c r="P44" s="125">
        <v>21</v>
      </c>
      <c r="Q44" s="126"/>
      <c r="R44" s="80"/>
      <c r="S44" s="80"/>
      <c r="T44" s="85"/>
    </row>
    <row r="45" spans="1:20" s="84" customFormat="1" ht="24" customHeight="1" x14ac:dyDescent="0.2">
      <c r="A45" s="117">
        <v>23</v>
      </c>
      <c r="B45" s="118">
        <v>31</v>
      </c>
      <c r="C45" s="118">
        <v>10089940505</v>
      </c>
      <c r="D45" s="119" t="s">
        <v>115</v>
      </c>
      <c r="E45" s="120" t="s">
        <v>116</v>
      </c>
      <c r="F45" s="118" t="s">
        <v>38</v>
      </c>
      <c r="G45" s="129" t="s">
        <v>81</v>
      </c>
      <c r="H45" s="126"/>
      <c r="I45" s="126"/>
      <c r="J45" s="126"/>
      <c r="K45" s="126"/>
      <c r="L45" s="126"/>
      <c r="M45" s="126"/>
      <c r="N45" s="126"/>
      <c r="O45" s="126"/>
      <c r="P45" s="125">
        <v>22</v>
      </c>
      <c r="Q45" s="126"/>
      <c r="R45" s="80"/>
      <c r="S45" s="80"/>
      <c r="T45" s="85"/>
    </row>
    <row r="46" spans="1:20" s="84" customFormat="1" ht="24" customHeight="1" x14ac:dyDescent="0.2">
      <c r="A46" s="117">
        <v>24</v>
      </c>
      <c r="B46" s="118">
        <v>60</v>
      </c>
      <c r="C46" s="118">
        <v>10092372777</v>
      </c>
      <c r="D46" s="119" t="s">
        <v>117</v>
      </c>
      <c r="E46" s="120" t="s">
        <v>118</v>
      </c>
      <c r="F46" s="118" t="s">
        <v>37</v>
      </c>
      <c r="G46" s="129" t="s">
        <v>72</v>
      </c>
      <c r="H46" s="126"/>
      <c r="I46" s="126"/>
      <c r="J46" s="126"/>
      <c r="K46" s="126"/>
      <c r="L46" s="126"/>
      <c r="M46" s="126"/>
      <c r="N46" s="126"/>
      <c r="O46" s="126"/>
      <c r="P46" s="125">
        <v>23</v>
      </c>
      <c r="Q46" s="126"/>
      <c r="R46" s="80"/>
      <c r="S46" s="80"/>
      <c r="T46" s="85"/>
    </row>
    <row r="47" spans="1:20" s="84" customFormat="1" ht="24" customHeight="1" x14ac:dyDescent="0.2">
      <c r="A47" s="117">
        <v>25</v>
      </c>
      <c r="B47" s="118">
        <v>178</v>
      </c>
      <c r="C47" s="118">
        <v>10082231934</v>
      </c>
      <c r="D47" s="119" t="s">
        <v>119</v>
      </c>
      <c r="E47" s="120" t="s">
        <v>120</v>
      </c>
      <c r="F47" s="118" t="s">
        <v>37</v>
      </c>
      <c r="G47" s="129" t="s">
        <v>72</v>
      </c>
      <c r="H47" s="126"/>
      <c r="I47" s="126"/>
      <c r="J47" s="126"/>
      <c r="K47" s="126"/>
      <c r="L47" s="126"/>
      <c r="M47" s="126"/>
      <c r="N47" s="126"/>
      <c r="O47" s="126"/>
      <c r="P47" s="125">
        <v>24</v>
      </c>
      <c r="Q47" s="126"/>
      <c r="R47" s="80"/>
      <c r="S47" s="80"/>
      <c r="T47" s="85"/>
    </row>
    <row r="48" spans="1:20" s="84" customFormat="1" ht="24" customHeight="1" x14ac:dyDescent="0.2">
      <c r="A48" s="117">
        <v>26</v>
      </c>
      <c r="B48" s="118">
        <v>29</v>
      </c>
      <c r="C48" s="118">
        <v>10077686573</v>
      </c>
      <c r="D48" s="119" t="s">
        <v>121</v>
      </c>
      <c r="E48" s="120" t="s">
        <v>122</v>
      </c>
      <c r="F48" s="120" t="s">
        <v>33</v>
      </c>
      <c r="G48" s="129" t="s">
        <v>81</v>
      </c>
      <c r="H48" s="126"/>
      <c r="I48" s="126"/>
      <c r="J48" s="126"/>
      <c r="K48" s="126"/>
      <c r="L48" s="126"/>
      <c r="M48" s="126"/>
      <c r="N48" s="126"/>
      <c r="O48" s="126"/>
      <c r="P48" s="125">
        <v>25</v>
      </c>
      <c r="Q48" s="126"/>
      <c r="R48" s="80"/>
      <c r="S48" s="80"/>
      <c r="T48" s="85"/>
    </row>
    <row r="49" spans="1:20" s="84" customFormat="1" ht="24" customHeight="1" x14ac:dyDescent="0.2">
      <c r="A49" s="117">
        <v>27</v>
      </c>
      <c r="B49" s="118">
        <v>47</v>
      </c>
      <c r="C49" s="118">
        <v>10005797981</v>
      </c>
      <c r="D49" s="119" t="s">
        <v>123</v>
      </c>
      <c r="E49" s="120" t="s">
        <v>124</v>
      </c>
      <c r="F49" s="130"/>
      <c r="G49" s="120" t="s">
        <v>75</v>
      </c>
      <c r="H49" s="126"/>
      <c r="I49" s="126"/>
      <c r="J49" s="126"/>
      <c r="K49" s="126"/>
      <c r="L49" s="126"/>
      <c r="M49" s="126"/>
      <c r="N49" s="126"/>
      <c r="O49" s="126"/>
      <c r="P49" s="125">
        <v>26</v>
      </c>
      <c r="Q49" s="126"/>
      <c r="R49" s="80"/>
      <c r="S49" s="80"/>
      <c r="T49" s="85"/>
    </row>
    <row r="50" spans="1:20" s="84" customFormat="1" ht="24" customHeight="1" x14ac:dyDescent="0.2">
      <c r="A50" s="117">
        <v>28</v>
      </c>
      <c r="B50" s="118">
        <v>54</v>
      </c>
      <c r="C50" s="118">
        <v>10113744305</v>
      </c>
      <c r="D50" s="119" t="s">
        <v>125</v>
      </c>
      <c r="E50" s="120" t="s">
        <v>126</v>
      </c>
      <c r="F50" s="118" t="s">
        <v>37</v>
      </c>
      <c r="G50" s="129" t="s">
        <v>69</v>
      </c>
      <c r="H50" s="126"/>
      <c r="I50" s="126"/>
      <c r="J50" s="126"/>
      <c r="K50" s="126"/>
      <c r="L50" s="126"/>
      <c r="M50" s="126"/>
      <c r="N50" s="126"/>
      <c r="O50" s="126"/>
      <c r="P50" s="125">
        <v>27</v>
      </c>
      <c r="Q50" s="126"/>
      <c r="R50" s="80"/>
      <c r="S50" s="80"/>
      <c r="T50" s="85"/>
    </row>
    <row r="51" spans="1:20" s="84" customFormat="1" ht="24" customHeight="1" x14ac:dyDescent="0.2">
      <c r="A51" s="117">
        <v>29</v>
      </c>
      <c r="B51" s="118">
        <v>177</v>
      </c>
      <c r="C51" s="118">
        <v>10082232035</v>
      </c>
      <c r="D51" s="119" t="s">
        <v>127</v>
      </c>
      <c r="E51" s="120" t="s">
        <v>128</v>
      </c>
      <c r="F51" s="120" t="s">
        <v>66</v>
      </c>
      <c r="G51" s="129" t="s">
        <v>72</v>
      </c>
      <c r="H51" s="126"/>
      <c r="I51" s="126"/>
      <c r="J51" s="126"/>
      <c r="K51" s="126"/>
      <c r="L51" s="126"/>
      <c r="M51" s="126"/>
      <c r="N51" s="126"/>
      <c r="O51" s="126"/>
      <c r="P51" s="125">
        <v>28</v>
      </c>
      <c r="Q51" s="126"/>
      <c r="R51" s="80"/>
      <c r="S51" s="80"/>
      <c r="T51" s="85"/>
    </row>
    <row r="52" spans="1:20" s="84" customFormat="1" ht="24" customHeight="1" x14ac:dyDescent="0.2">
      <c r="A52" s="117">
        <v>30</v>
      </c>
      <c r="B52" s="118">
        <v>27</v>
      </c>
      <c r="C52" s="118">
        <v>10099595100</v>
      </c>
      <c r="D52" s="119" t="s">
        <v>129</v>
      </c>
      <c r="E52" s="120" t="s">
        <v>130</v>
      </c>
      <c r="F52" s="118" t="s">
        <v>38</v>
      </c>
      <c r="G52" s="129" t="s">
        <v>81</v>
      </c>
      <c r="H52" s="126"/>
      <c r="I52" s="126"/>
      <c r="J52" s="126"/>
      <c r="K52" s="126"/>
      <c r="L52" s="126"/>
      <c r="M52" s="126"/>
      <c r="N52" s="126"/>
      <c r="O52" s="126"/>
      <c r="P52" s="125">
        <v>29</v>
      </c>
      <c r="Q52" s="126"/>
      <c r="R52" s="80"/>
      <c r="S52" s="80"/>
      <c r="T52" s="85"/>
    </row>
    <row r="53" spans="1:20" s="84" customFormat="1" ht="24" customHeight="1" x14ac:dyDescent="0.2">
      <c r="A53" s="117">
        <v>31</v>
      </c>
      <c r="B53" s="118">
        <v>2</v>
      </c>
      <c r="C53" s="118">
        <v>10104442611</v>
      </c>
      <c r="D53" s="119" t="s">
        <v>131</v>
      </c>
      <c r="E53" s="120" t="s">
        <v>132</v>
      </c>
      <c r="F53" s="118" t="s">
        <v>39</v>
      </c>
      <c r="G53" s="120" t="s">
        <v>78</v>
      </c>
      <c r="H53" s="126"/>
      <c r="I53" s="126"/>
      <c r="J53" s="126"/>
      <c r="K53" s="126"/>
      <c r="L53" s="126"/>
      <c r="M53" s="126"/>
      <c r="N53" s="126"/>
      <c r="O53" s="126"/>
      <c r="P53" s="125">
        <v>30</v>
      </c>
      <c r="Q53" s="126"/>
      <c r="R53" s="80"/>
      <c r="S53" s="80"/>
      <c r="T53" s="85"/>
    </row>
    <row r="54" spans="1:20" s="84" customFormat="1" ht="24" customHeight="1" x14ac:dyDescent="0.2">
      <c r="A54" s="117">
        <v>32</v>
      </c>
      <c r="B54" s="118">
        <v>21</v>
      </c>
      <c r="C54" s="118">
        <v>10090041141</v>
      </c>
      <c r="D54" s="119" t="s">
        <v>133</v>
      </c>
      <c r="E54" s="120" t="s">
        <v>134</v>
      </c>
      <c r="F54" s="118" t="s">
        <v>38</v>
      </c>
      <c r="G54" s="129" t="s">
        <v>81</v>
      </c>
      <c r="H54" s="126"/>
      <c r="I54" s="126"/>
      <c r="J54" s="126"/>
      <c r="K54" s="126"/>
      <c r="L54" s="126"/>
      <c r="M54" s="126"/>
      <c r="N54" s="126"/>
      <c r="O54" s="126"/>
      <c r="P54" s="125">
        <v>31</v>
      </c>
      <c r="Q54" s="126"/>
      <c r="R54" s="80"/>
      <c r="S54" s="80"/>
      <c r="T54" s="85"/>
    </row>
    <row r="55" spans="1:20" s="84" customFormat="1" ht="24" customHeight="1" x14ac:dyDescent="0.2">
      <c r="A55" s="117">
        <v>33</v>
      </c>
      <c r="B55" s="118">
        <v>48</v>
      </c>
      <c r="C55" s="118">
        <v>10089768531</v>
      </c>
      <c r="D55" s="119" t="s">
        <v>135</v>
      </c>
      <c r="E55" s="120" t="s">
        <v>136</v>
      </c>
      <c r="F55" s="130"/>
      <c r="G55" s="120" t="s">
        <v>75</v>
      </c>
      <c r="H55" s="126"/>
      <c r="I55" s="126"/>
      <c r="J55" s="126"/>
      <c r="K55" s="126"/>
      <c r="L55" s="126"/>
      <c r="M55" s="126"/>
      <c r="N55" s="126"/>
      <c r="O55" s="126"/>
      <c r="P55" s="125">
        <v>32</v>
      </c>
      <c r="Q55" s="126"/>
      <c r="R55" s="80"/>
      <c r="S55" s="80"/>
      <c r="T55" s="85"/>
    </row>
    <row r="56" spans="1:20" s="84" customFormat="1" ht="24" customHeight="1" x14ac:dyDescent="0.2">
      <c r="A56" s="117">
        <v>34</v>
      </c>
      <c r="B56" s="118">
        <v>15</v>
      </c>
      <c r="C56" s="118">
        <v>10090423683</v>
      </c>
      <c r="D56" s="119" t="s">
        <v>137</v>
      </c>
      <c r="E56" s="120" t="s">
        <v>138</v>
      </c>
      <c r="F56" s="118" t="s">
        <v>39</v>
      </c>
      <c r="G56" s="129" t="s">
        <v>81</v>
      </c>
      <c r="H56" s="126"/>
      <c r="I56" s="126"/>
      <c r="J56" s="126"/>
      <c r="K56" s="126"/>
      <c r="L56" s="126"/>
      <c r="M56" s="126"/>
      <c r="N56" s="126"/>
      <c r="O56" s="126"/>
      <c r="P56" s="125">
        <v>33</v>
      </c>
      <c r="Q56" s="126"/>
      <c r="R56" s="80"/>
      <c r="S56" s="80"/>
      <c r="T56" s="85"/>
    </row>
    <row r="57" spans="1:20" s="84" customFormat="1" ht="24" customHeight="1" x14ac:dyDescent="0.2">
      <c r="A57" s="117">
        <v>35</v>
      </c>
      <c r="B57" s="118">
        <v>23</v>
      </c>
      <c r="C57" s="118">
        <v>10090064985</v>
      </c>
      <c r="D57" s="119" t="s">
        <v>139</v>
      </c>
      <c r="E57" s="120" t="s">
        <v>140</v>
      </c>
      <c r="F57" s="118" t="s">
        <v>39</v>
      </c>
      <c r="G57" s="129" t="s">
        <v>81</v>
      </c>
      <c r="H57" s="126"/>
      <c r="I57" s="126"/>
      <c r="J57" s="126"/>
      <c r="K57" s="126"/>
      <c r="L57" s="126"/>
      <c r="M57" s="126"/>
      <c r="N57" s="126"/>
      <c r="O57" s="126"/>
      <c r="P57" s="125">
        <v>34</v>
      </c>
      <c r="Q57" s="126"/>
      <c r="R57" s="80"/>
      <c r="S57" s="80"/>
      <c r="T57" s="85"/>
    </row>
    <row r="58" spans="1:20" s="84" customFormat="1" ht="24" customHeight="1" x14ac:dyDescent="0.2">
      <c r="A58" s="131" t="s">
        <v>24</v>
      </c>
      <c r="B58" s="118">
        <v>4</v>
      </c>
      <c r="C58" s="118">
        <v>10084268530</v>
      </c>
      <c r="D58" s="119" t="s">
        <v>141</v>
      </c>
      <c r="E58" s="120" t="s">
        <v>142</v>
      </c>
      <c r="F58" s="120" t="s">
        <v>66</v>
      </c>
      <c r="G58" s="120" t="s">
        <v>78</v>
      </c>
      <c r="H58" s="79"/>
      <c r="I58" s="79"/>
      <c r="J58" s="79"/>
      <c r="K58" s="79"/>
      <c r="L58" s="79"/>
      <c r="M58" s="79"/>
      <c r="N58" s="79"/>
      <c r="O58" s="79"/>
      <c r="P58" s="79"/>
      <c r="Q58" s="80"/>
      <c r="R58" s="80"/>
      <c r="S58" s="80"/>
      <c r="T58" s="85"/>
    </row>
    <row r="59" spans="1:20" s="84" customFormat="1" ht="24" customHeight="1" x14ac:dyDescent="0.2">
      <c r="A59" s="131" t="s">
        <v>24</v>
      </c>
      <c r="B59" s="118">
        <v>10</v>
      </c>
      <c r="C59" s="118">
        <v>10089944343</v>
      </c>
      <c r="D59" s="119" t="s">
        <v>143</v>
      </c>
      <c r="E59" s="120" t="s">
        <v>144</v>
      </c>
      <c r="F59" s="120" t="s">
        <v>199</v>
      </c>
      <c r="G59" s="129" t="s">
        <v>81</v>
      </c>
      <c r="H59" s="79"/>
      <c r="I59" s="79"/>
      <c r="J59" s="79"/>
      <c r="K59" s="79"/>
      <c r="L59" s="79"/>
      <c r="M59" s="79"/>
      <c r="N59" s="79"/>
      <c r="O59" s="79"/>
      <c r="P59" s="79"/>
      <c r="Q59" s="80"/>
      <c r="R59" s="80"/>
      <c r="S59" s="80"/>
      <c r="T59" s="85"/>
    </row>
    <row r="60" spans="1:20" s="84" customFormat="1" ht="24" customHeight="1" x14ac:dyDescent="0.2">
      <c r="A60" s="131" t="s">
        <v>24</v>
      </c>
      <c r="B60" s="118">
        <v>11</v>
      </c>
      <c r="C60" s="118">
        <v>10090325774</v>
      </c>
      <c r="D60" s="119" t="s">
        <v>145</v>
      </c>
      <c r="E60" s="120" t="s">
        <v>146</v>
      </c>
      <c r="F60" s="118" t="s">
        <v>38</v>
      </c>
      <c r="G60" s="129" t="s">
        <v>81</v>
      </c>
      <c r="H60" s="79"/>
      <c r="I60" s="79"/>
      <c r="J60" s="79"/>
      <c r="K60" s="79"/>
      <c r="L60" s="79"/>
      <c r="M60" s="79"/>
      <c r="N60" s="79"/>
      <c r="O60" s="79"/>
      <c r="P60" s="79"/>
      <c r="Q60" s="80"/>
      <c r="R60" s="80"/>
      <c r="S60" s="80"/>
      <c r="T60" s="85"/>
    </row>
    <row r="61" spans="1:20" s="84" customFormat="1" ht="24" customHeight="1" x14ac:dyDescent="0.2">
      <c r="A61" s="131" t="s">
        <v>24</v>
      </c>
      <c r="B61" s="118">
        <v>12</v>
      </c>
      <c r="C61" s="118">
        <v>10090425707</v>
      </c>
      <c r="D61" s="119" t="s">
        <v>147</v>
      </c>
      <c r="E61" s="120" t="s">
        <v>148</v>
      </c>
      <c r="F61" s="120" t="s">
        <v>200</v>
      </c>
      <c r="G61" s="129" t="s">
        <v>81</v>
      </c>
      <c r="H61" s="79"/>
      <c r="I61" s="79"/>
      <c r="J61" s="79"/>
      <c r="K61" s="79"/>
      <c r="L61" s="79"/>
      <c r="M61" s="79"/>
      <c r="N61" s="79"/>
      <c r="O61" s="79"/>
      <c r="P61" s="79"/>
      <c r="Q61" s="80"/>
      <c r="R61" s="80"/>
      <c r="S61" s="80"/>
      <c r="T61" s="85"/>
    </row>
    <row r="62" spans="1:20" s="84" customFormat="1" ht="24" customHeight="1" x14ac:dyDescent="0.2">
      <c r="A62" s="131" t="s">
        <v>24</v>
      </c>
      <c r="B62" s="118">
        <v>13</v>
      </c>
      <c r="C62" s="118">
        <v>10094392906</v>
      </c>
      <c r="D62" s="119" t="s">
        <v>149</v>
      </c>
      <c r="E62" s="120" t="s">
        <v>150</v>
      </c>
      <c r="F62" s="118" t="s">
        <v>38</v>
      </c>
      <c r="G62" s="129" t="s">
        <v>81</v>
      </c>
      <c r="H62" s="79"/>
      <c r="I62" s="79"/>
      <c r="J62" s="79"/>
      <c r="K62" s="79"/>
      <c r="L62" s="79"/>
      <c r="M62" s="79"/>
      <c r="N62" s="79"/>
      <c r="O62" s="79"/>
      <c r="P62" s="79"/>
      <c r="Q62" s="80"/>
      <c r="R62" s="80"/>
      <c r="S62" s="80"/>
      <c r="T62" s="85"/>
    </row>
    <row r="63" spans="1:20" s="84" customFormat="1" ht="24" customHeight="1" x14ac:dyDescent="0.2">
      <c r="A63" s="131" t="s">
        <v>24</v>
      </c>
      <c r="B63" s="118">
        <v>14</v>
      </c>
      <c r="C63" s="118">
        <v>10089937673</v>
      </c>
      <c r="D63" s="119" t="s">
        <v>151</v>
      </c>
      <c r="E63" s="120" t="s">
        <v>152</v>
      </c>
      <c r="F63" s="120" t="s">
        <v>199</v>
      </c>
      <c r="G63" s="129" t="s">
        <v>81</v>
      </c>
      <c r="H63" s="79"/>
      <c r="I63" s="79"/>
      <c r="J63" s="79"/>
      <c r="K63" s="79"/>
      <c r="L63" s="79"/>
      <c r="M63" s="79"/>
      <c r="N63" s="79"/>
      <c r="O63" s="79"/>
      <c r="P63" s="79"/>
      <c r="Q63" s="80"/>
      <c r="R63" s="80"/>
      <c r="S63" s="80"/>
      <c r="T63" s="85"/>
    </row>
    <row r="64" spans="1:20" s="84" customFormat="1" ht="24" customHeight="1" x14ac:dyDescent="0.2">
      <c r="A64" s="131" t="s">
        <v>24</v>
      </c>
      <c r="B64" s="118">
        <v>16</v>
      </c>
      <c r="C64" s="118">
        <v>10089941515</v>
      </c>
      <c r="D64" s="119" t="s">
        <v>153</v>
      </c>
      <c r="E64" s="120" t="s">
        <v>154</v>
      </c>
      <c r="F64" s="120" t="s">
        <v>200</v>
      </c>
      <c r="G64" s="129" t="s">
        <v>81</v>
      </c>
      <c r="H64" s="79"/>
      <c r="I64" s="79"/>
      <c r="J64" s="79"/>
      <c r="K64" s="79"/>
      <c r="L64" s="79"/>
      <c r="M64" s="79"/>
      <c r="N64" s="79"/>
      <c r="O64" s="79"/>
      <c r="P64" s="79"/>
      <c r="Q64" s="80"/>
      <c r="R64" s="80"/>
      <c r="S64" s="80"/>
      <c r="T64" s="85"/>
    </row>
    <row r="65" spans="1:20" s="84" customFormat="1" ht="24" customHeight="1" x14ac:dyDescent="0.2">
      <c r="A65" s="131" t="s">
        <v>24</v>
      </c>
      <c r="B65" s="118">
        <v>17</v>
      </c>
      <c r="C65" s="118">
        <v>10090420148</v>
      </c>
      <c r="D65" s="119" t="s">
        <v>155</v>
      </c>
      <c r="E65" s="120" t="s">
        <v>156</v>
      </c>
      <c r="F65" s="118" t="s">
        <v>39</v>
      </c>
      <c r="G65" s="129" t="s">
        <v>81</v>
      </c>
      <c r="H65" s="79"/>
      <c r="I65" s="79"/>
      <c r="J65" s="79"/>
      <c r="K65" s="79"/>
      <c r="L65" s="79"/>
      <c r="M65" s="79"/>
      <c r="N65" s="79"/>
      <c r="O65" s="79"/>
      <c r="P65" s="79"/>
      <c r="Q65" s="80"/>
      <c r="R65" s="80"/>
      <c r="S65" s="80"/>
      <c r="T65" s="85"/>
    </row>
    <row r="66" spans="1:20" s="84" customFormat="1" ht="24" customHeight="1" x14ac:dyDescent="0.2">
      <c r="A66" s="131" t="s">
        <v>24</v>
      </c>
      <c r="B66" s="118">
        <v>18</v>
      </c>
      <c r="C66" s="118">
        <v>10094523349</v>
      </c>
      <c r="D66" s="119" t="s">
        <v>157</v>
      </c>
      <c r="E66" s="120" t="s">
        <v>158</v>
      </c>
      <c r="F66" s="118" t="s">
        <v>38</v>
      </c>
      <c r="G66" s="129" t="s">
        <v>81</v>
      </c>
      <c r="H66" s="79"/>
      <c r="I66" s="79"/>
      <c r="J66" s="79"/>
      <c r="K66" s="79"/>
      <c r="L66" s="79"/>
      <c r="M66" s="79"/>
      <c r="N66" s="79"/>
      <c r="O66" s="79"/>
      <c r="P66" s="79"/>
      <c r="Q66" s="80"/>
      <c r="R66" s="80"/>
      <c r="S66" s="80"/>
      <c r="T66" s="85"/>
    </row>
    <row r="67" spans="1:20" s="84" customFormat="1" ht="24" customHeight="1" x14ac:dyDescent="0.2">
      <c r="A67" s="131" t="s">
        <v>24</v>
      </c>
      <c r="B67" s="118">
        <v>19</v>
      </c>
      <c r="C67" s="118">
        <v>10094394118</v>
      </c>
      <c r="D67" s="119" t="s">
        <v>159</v>
      </c>
      <c r="E67" s="120" t="s">
        <v>160</v>
      </c>
      <c r="F67" s="118" t="s">
        <v>38</v>
      </c>
      <c r="G67" s="129" t="s">
        <v>81</v>
      </c>
      <c r="H67" s="79"/>
      <c r="I67" s="79"/>
      <c r="J67" s="79"/>
      <c r="K67" s="79"/>
      <c r="L67" s="79"/>
      <c r="M67" s="79"/>
      <c r="N67" s="79"/>
      <c r="O67" s="79"/>
      <c r="P67" s="79"/>
      <c r="Q67" s="80"/>
      <c r="R67" s="80"/>
      <c r="S67" s="80"/>
      <c r="T67" s="85"/>
    </row>
    <row r="68" spans="1:20" s="84" customFormat="1" ht="24" customHeight="1" x14ac:dyDescent="0.2">
      <c r="A68" s="131" t="s">
        <v>24</v>
      </c>
      <c r="B68" s="118">
        <v>20</v>
      </c>
      <c r="C68" s="118">
        <v>10004085428</v>
      </c>
      <c r="D68" s="119" t="s">
        <v>161</v>
      </c>
      <c r="E68" s="120" t="s">
        <v>162</v>
      </c>
      <c r="F68" s="120" t="s">
        <v>199</v>
      </c>
      <c r="G68" s="129" t="s">
        <v>81</v>
      </c>
      <c r="H68" s="79"/>
      <c r="I68" s="79"/>
      <c r="J68" s="79"/>
      <c r="K68" s="79"/>
      <c r="L68" s="79"/>
      <c r="M68" s="79"/>
      <c r="N68" s="79"/>
      <c r="O68" s="79"/>
      <c r="P68" s="79"/>
      <c r="Q68" s="80"/>
      <c r="R68" s="80"/>
      <c r="S68" s="80"/>
      <c r="T68" s="85"/>
    </row>
    <row r="69" spans="1:20" s="84" customFormat="1" ht="24" customHeight="1" x14ac:dyDescent="0.2">
      <c r="A69" s="131" t="s">
        <v>24</v>
      </c>
      <c r="B69" s="118">
        <v>22</v>
      </c>
      <c r="C69" s="118">
        <v>10094923675</v>
      </c>
      <c r="D69" s="119" t="s">
        <v>163</v>
      </c>
      <c r="E69" s="120" t="s">
        <v>164</v>
      </c>
      <c r="F69" s="118" t="s">
        <v>38</v>
      </c>
      <c r="G69" s="129" t="s">
        <v>81</v>
      </c>
      <c r="H69" s="79"/>
      <c r="I69" s="79"/>
      <c r="J69" s="79"/>
      <c r="K69" s="79"/>
      <c r="L69" s="79"/>
      <c r="M69" s="79"/>
      <c r="N69" s="79"/>
      <c r="O69" s="79"/>
      <c r="P69" s="79"/>
      <c r="Q69" s="80"/>
      <c r="R69" s="80"/>
      <c r="S69" s="80"/>
      <c r="T69" s="85"/>
    </row>
    <row r="70" spans="1:20" s="84" customFormat="1" ht="24" customHeight="1" x14ac:dyDescent="0.2">
      <c r="A70" s="131" t="s">
        <v>24</v>
      </c>
      <c r="B70" s="118">
        <v>26</v>
      </c>
      <c r="C70" s="118">
        <v>10092426836</v>
      </c>
      <c r="D70" s="119" t="s">
        <v>165</v>
      </c>
      <c r="E70" s="120" t="s">
        <v>166</v>
      </c>
      <c r="F70" s="120" t="s">
        <v>199</v>
      </c>
      <c r="G70" s="129" t="s">
        <v>81</v>
      </c>
      <c r="H70" s="79"/>
      <c r="I70" s="79"/>
      <c r="J70" s="79"/>
      <c r="K70" s="79"/>
      <c r="L70" s="79"/>
      <c r="M70" s="79"/>
      <c r="N70" s="79"/>
      <c r="O70" s="79"/>
      <c r="P70" s="79"/>
      <c r="Q70" s="80"/>
      <c r="R70" s="80"/>
      <c r="S70" s="80"/>
      <c r="T70" s="85"/>
    </row>
    <row r="71" spans="1:20" s="84" customFormat="1" ht="24" customHeight="1" x14ac:dyDescent="0.2">
      <c r="A71" s="131" t="s">
        <v>24</v>
      </c>
      <c r="B71" s="118">
        <v>30</v>
      </c>
      <c r="C71" s="118">
        <v>10077687381</v>
      </c>
      <c r="D71" s="119" t="s">
        <v>167</v>
      </c>
      <c r="E71" s="120" t="s">
        <v>168</v>
      </c>
      <c r="F71" s="118" t="s">
        <v>37</v>
      </c>
      <c r="G71" s="129" t="s">
        <v>81</v>
      </c>
      <c r="H71" s="79"/>
      <c r="I71" s="79"/>
      <c r="J71" s="79"/>
      <c r="K71" s="79"/>
      <c r="L71" s="79"/>
      <c r="M71" s="79"/>
      <c r="N71" s="79"/>
      <c r="O71" s="79"/>
      <c r="P71" s="79"/>
      <c r="Q71" s="80"/>
      <c r="R71" s="80"/>
      <c r="S71" s="80"/>
      <c r="T71" s="85"/>
    </row>
    <row r="72" spans="1:20" s="84" customFormat="1" ht="24" customHeight="1" x14ac:dyDescent="0.2">
      <c r="A72" s="131" t="s">
        <v>24</v>
      </c>
      <c r="B72" s="118">
        <v>32</v>
      </c>
      <c r="C72" s="118">
        <v>10075383330</v>
      </c>
      <c r="D72" s="119" t="s">
        <v>169</v>
      </c>
      <c r="E72" s="120" t="s">
        <v>170</v>
      </c>
      <c r="F72" s="118" t="s">
        <v>38</v>
      </c>
      <c r="G72" s="129" t="s">
        <v>81</v>
      </c>
      <c r="H72" s="79"/>
      <c r="I72" s="79"/>
      <c r="J72" s="79"/>
      <c r="K72" s="79"/>
      <c r="L72" s="79"/>
      <c r="M72" s="79"/>
      <c r="N72" s="79"/>
      <c r="O72" s="79"/>
      <c r="P72" s="79"/>
      <c r="Q72" s="80"/>
      <c r="R72" s="80"/>
      <c r="S72" s="80"/>
      <c r="T72" s="85"/>
    </row>
    <row r="73" spans="1:20" s="84" customFormat="1" ht="24" customHeight="1" x14ac:dyDescent="0.2">
      <c r="A73" s="131" t="s">
        <v>24</v>
      </c>
      <c r="B73" s="118">
        <v>33</v>
      </c>
      <c r="C73" s="118">
        <v>10083022179</v>
      </c>
      <c r="D73" s="119" t="s">
        <v>171</v>
      </c>
      <c r="E73" s="120" t="s">
        <v>172</v>
      </c>
      <c r="F73" s="118" t="s">
        <v>38</v>
      </c>
      <c r="G73" s="129" t="s">
        <v>81</v>
      </c>
      <c r="H73" s="79"/>
      <c r="I73" s="79"/>
      <c r="J73" s="79"/>
      <c r="K73" s="79"/>
      <c r="L73" s="79"/>
      <c r="M73" s="79"/>
      <c r="N73" s="79"/>
      <c r="O73" s="79"/>
      <c r="P73" s="79"/>
      <c r="Q73" s="80"/>
      <c r="R73" s="80"/>
      <c r="S73" s="80"/>
      <c r="T73" s="85"/>
    </row>
    <row r="74" spans="1:20" s="84" customFormat="1" ht="24" customHeight="1" x14ac:dyDescent="0.2">
      <c r="A74" s="131" t="s">
        <v>24</v>
      </c>
      <c r="B74" s="118">
        <v>34</v>
      </c>
      <c r="C74" s="118">
        <v>10117698467</v>
      </c>
      <c r="D74" s="119" t="s">
        <v>173</v>
      </c>
      <c r="E74" s="120" t="s">
        <v>174</v>
      </c>
      <c r="F74" s="130"/>
      <c r="G74" s="120" t="s">
        <v>75</v>
      </c>
      <c r="H74" s="79"/>
      <c r="I74" s="79"/>
      <c r="J74" s="79"/>
      <c r="K74" s="79"/>
      <c r="L74" s="79"/>
      <c r="M74" s="79"/>
      <c r="N74" s="79"/>
      <c r="O74" s="79"/>
      <c r="P74" s="79"/>
      <c r="Q74" s="80"/>
      <c r="R74" s="80"/>
      <c r="S74" s="80"/>
      <c r="T74" s="85"/>
    </row>
    <row r="75" spans="1:20" s="84" customFormat="1" ht="24" customHeight="1" x14ac:dyDescent="0.2">
      <c r="A75" s="131" t="s">
        <v>24</v>
      </c>
      <c r="B75" s="118">
        <v>37</v>
      </c>
      <c r="C75" s="118">
        <v>10117446772</v>
      </c>
      <c r="D75" s="119" t="s">
        <v>175</v>
      </c>
      <c r="E75" s="120" t="s">
        <v>176</v>
      </c>
      <c r="F75" s="130"/>
      <c r="G75" s="120" t="s">
        <v>75</v>
      </c>
      <c r="H75" s="79"/>
      <c r="I75" s="79"/>
      <c r="J75" s="79"/>
      <c r="K75" s="79"/>
      <c r="L75" s="79"/>
      <c r="M75" s="79"/>
      <c r="N75" s="79"/>
      <c r="O75" s="79"/>
      <c r="P75" s="79"/>
      <c r="Q75" s="80"/>
      <c r="R75" s="80"/>
      <c r="S75" s="80"/>
      <c r="T75" s="85"/>
    </row>
    <row r="76" spans="1:20" s="84" customFormat="1" ht="24" customHeight="1" x14ac:dyDescent="0.2">
      <c r="A76" s="131" t="s">
        <v>24</v>
      </c>
      <c r="B76" s="118">
        <v>38</v>
      </c>
      <c r="C76" s="118">
        <v>10090061046</v>
      </c>
      <c r="D76" s="119" t="s">
        <v>177</v>
      </c>
      <c r="E76" s="120" t="s">
        <v>178</v>
      </c>
      <c r="F76" s="130"/>
      <c r="G76" s="120" t="s">
        <v>75</v>
      </c>
      <c r="H76" s="79"/>
      <c r="I76" s="79"/>
      <c r="J76" s="79"/>
      <c r="K76" s="79"/>
      <c r="L76" s="79"/>
      <c r="M76" s="79"/>
      <c r="N76" s="79"/>
      <c r="O76" s="79"/>
      <c r="P76" s="79"/>
      <c r="Q76" s="80"/>
      <c r="R76" s="80"/>
      <c r="S76" s="80"/>
      <c r="T76" s="85"/>
    </row>
    <row r="77" spans="1:20" s="84" customFormat="1" ht="24" customHeight="1" x14ac:dyDescent="0.2">
      <c r="A77" s="131" t="s">
        <v>24</v>
      </c>
      <c r="B77" s="118">
        <v>39</v>
      </c>
      <c r="C77" s="118">
        <v>10117221652</v>
      </c>
      <c r="D77" s="119" t="s">
        <v>179</v>
      </c>
      <c r="E77" s="120" t="s">
        <v>180</v>
      </c>
      <c r="F77" s="130"/>
      <c r="G77" s="120" t="s">
        <v>75</v>
      </c>
      <c r="H77" s="79"/>
      <c r="I77" s="79"/>
      <c r="J77" s="79"/>
      <c r="K77" s="79"/>
      <c r="L77" s="79"/>
      <c r="M77" s="79"/>
      <c r="N77" s="79"/>
      <c r="O77" s="79"/>
      <c r="P77" s="79"/>
      <c r="Q77" s="80"/>
      <c r="R77" s="80"/>
      <c r="S77" s="80"/>
      <c r="T77" s="85"/>
    </row>
    <row r="78" spans="1:20" s="84" customFormat="1" ht="24" customHeight="1" x14ac:dyDescent="0.2">
      <c r="A78" s="131" t="s">
        <v>24</v>
      </c>
      <c r="B78" s="118">
        <v>41</v>
      </c>
      <c r="C78" s="118">
        <v>10118057670</v>
      </c>
      <c r="D78" s="119" t="s">
        <v>181</v>
      </c>
      <c r="E78" s="120" t="s">
        <v>182</v>
      </c>
      <c r="F78" s="130"/>
      <c r="G78" s="120" t="s">
        <v>75</v>
      </c>
      <c r="H78" s="79"/>
      <c r="I78" s="79"/>
      <c r="J78" s="79"/>
      <c r="K78" s="79"/>
      <c r="L78" s="79"/>
      <c r="M78" s="79"/>
      <c r="N78" s="79"/>
      <c r="O78" s="79"/>
      <c r="P78" s="79"/>
      <c r="Q78" s="80"/>
      <c r="R78" s="80"/>
      <c r="S78" s="80"/>
      <c r="T78" s="85"/>
    </row>
    <row r="79" spans="1:20" s="84" customFormat="1" ht="24" customHeight="1" x14ac:dyDescent="0.2">
      <c r="A79" s="131" t="s">
        <v>24</v>
      </c>
      <c r="B79" s="118">
        <v>42</v>
      </c>
      <c r="C79" s="118">
        <v>10117352301</v>
      </c>
      <c r="D79" s="119" t="s">
        <v>183</v>
      </c>
      <c r="E79" s="120" t="s">
        <v>184</v>
      </c>
      <c r="F79" s="130"/>
      <c r="G79" s="120" t="s">
        <v>75</v>
      </c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80"/>
      <c r="S79" s="80"/>
      <c r="T79" s="85"/>
    </row>
    <row r="80" spans="1:20" s="84" customFormat="1" ht="24" customHeight="1" x14ac:dyDescent="0.2">
      <c r="A80" s="131" t="s">
        <v>24</v>
      </c>
      <c r="B80" s="118">
        <v>43</v>
      </c>
      <c r="C80" s="118">
        <v>10117859327</v>
      </c>
      <c r="D80" s="119" t="s">
        <v>185</v>
      </c>
      <c r="E80" s="120" t="s">
        <v>186</v>
      </c>
      <c r="F80" s="120" t="s">
        <v>199</v>
      </c>
      <c r="G80" s="120" t="s">
        <v>75</v>
      </c>
      <c r="H80" s="79"/>
      <c r="I80" s="79"/>
      <c r="J80" s="79"/>
      <c r="K80" s="79"/>
      <c r="L80" s="79"/>
      <c r="M80" s="79"/>
      <c r="N80" s="79"/>
      <c r="O80" s="79"/>
      <c r="P80" s="79"/>
      <c r="Q80" s="80"/>
      <c r="R80" s="80"/>
      <c r="S80" s="80"/>
      <c r="T80" s="85"/>
    </row>
    <row r="81" spans="1:20" s="84" customFormat="1" ht="24" customHeight="1" x14ac:dyDescent="0.2">
      <c r="A81" s="131" t="s">
        <v>24</v>
      </c>
      <c r="B81" s="118">
        <v>44</v>
      </c>
      <c r="C81" s="118">
        <v>10089576046</v>
      </c>
      <c r="D81" s="119" t="s">
        <v>187</v>
      </c>
      <c r="E81" s="120" t="s">
        <v>188</v>
      </c>
      <c r="F81" s="118" t="s">
        <v>38</v>
      </c>
      <c r="G81" s="120" t="s">
        <v>75</v>
      </c>
      <c r="H81" s="79"/>
      <c r="I81" s="79"/>
      <c r="J81" s="79"/>
      <c r="K81" s="79"/>
      <c r="L81" s="79"/>
      <c r="M81" s="79"/>
      <c r="N81" s="79"/>
      <c r="O81" s="79"/>
      <c r="P81" s="79"/>
      <c r="Q81" s="80"/>
      <c r="R81" s="80"/>
      <c r="S81" s="80"/>
      <c r="T81" s="85"/>
    </row>
    <row r="82" spans="1:20" s="84" customFormat="1" ht="24" customHeight="1" x14ac:dyDescent="0.2">
      <c r="A82" s="131" t="s">
        <v>24</v>
      </c>
      <c r="B82" s="118">
        <v>45</v>
      </c>
      <c r="C82" s="118">
        <v>10192632859</v>
      </c>
      <c r="D82" s="119" t="s">
        <v>189</v>
      </c>
      <c r="E82" s="120" t="s">
        <v>190</v>
      </c>
      <c r="F82" s="118" t="s">
        <v>39</v>
      </c>
      <c r="G82" s="120" t="s">
        <v>75</v>
      </c>
      <c r="H82" s="79"/>
      <c r="I82" s="79"/>
      <c r="J82" s="79"/>
      <c r="K82" s="79"/>
      <c r="L82" s="79"/>
      <c r="M82" s="79"/>
      <c r="N82" s="79"/>
      <c r="O82" s="79"/>
      <c r="P82" s="79"/>
      <c r="Q82" s="80"/>
      <c r="R82" s="80"/>
      <c r="S82" s="80"/>
      <c r="T82" s="85"/>
    </row>
    <row r="83" spans="1:20" s="84" customFormat="1" ht="24" customHeight="1" x14ac:dyDescent="0.2">
      <c r="A83" s="131" t="s">
        <v>24</v>
      </c>
      <c r="B83" s="118">
        <v>50</v>
      </c>
      <c r="C83" s="120"/>
      <c r="D83" s="119" t="s">
        <v>191</v>
      </c>
      <c r="E83" s="120" t="s">
        <v>192</v>
      </c>
      <c r="F83" s="130"/>
      <c r="G83" s="120" t="s">
        <v>75</v>
      </c>
      <c r="H83" s="79"/>
      <c r="I83" s="79"/>
      <c r="J83" s="79"/>
      <c r="K83" s="79"/>
      <c r="L83" s="79"/>
      <c r="M83" s="79"/>
      <c r="N83" s="79"/>
      <c r="O83" s="79"/>
      <c r="P83" s="79"/>
      <c r="Q83" s="80"/>
      <c r="R83" s="80"/>
      <c r="S83" s="80"/>
      <c r="T83" s="85"/>
    </row>
    <row r="84" spans="1:20" s="84" customFormat="1" ht="24" customHeight="1" x14ac:dyDescent="0.2">
      <c r="A84" s="131" t="s">
        <v>24</v>
      </c>
      <c r="B84" s="118">
        <v>55</v>
      </c>
      <c r="C84" s="118">
        <v>10093908108</v>
      </c>
      <c r="D84" s="119" t="s">
        <v>193</v>
      </c>
      <c r="E84" s="120" t="s">
        <v>194</v>
      </c>
      <c r="F84" s="118" t="s">
        <v>37</v>
      </c>
      <c r="G84" s="129" t="s">
        <v>69</v>
      </c>
      <c r="H84" s="79"/>
      <c r="I84" s="79"/>
      <c r="J84" s="79"/>
      <c r="K84" s="79"/>
      <c r="L84" s="79"/>
      <c r="M84" s="79"/>
      <c r="N84" s="79"/>
      <c r="O84" s="79"/>
      <c r="P84" s="79"/>
      <c r="Q84" s="80"/>
      <c r="R84" s="80"/>
      <c r="S84" s="80"/>
      <c r="T84" s="85"/>
    </row>
    <row r="85" spans="1:20" s="84" customFormat="1" ht="24" customHeight="1" thickBot="1" x14ac:dyDescent="0.25">
      <c r="A85" s="132" t="s">
        <v>195</v>
      </c>
      <c r="B85" s="121">
        <v>35</v>
      </c>
      <c r="C85" s="121">
        <v>10093614882</v>
      </c>
      <c r="D85" s="122" t="s">
        <v>196</v>
      </c>
      <c r="E85" s="127" t="s">
        <v>197</v>
      </c>
      <c r="F85" s="121" t="s">
        <v>38</v>
      </c>
      <c r="G85" s="127" t="s">
        <v>75</v>
      </c>
      <c r="H85" s="123"/>
      <c r="I85" s="123"/>
      <c r="J85" s="123"/>
      <c r="K85" s="123"/>
      <c r="L85" s="123"/>
      <c r="M85" s="123"/>
      <c r="N85" s="123"/>
      <c r="O85" s="123"/>
      <c r="P85" s="123"/>
      <c r="Q85" s="128"/>
      <c r="R85" s="128"/>
      <c r="S85" s="128"/>
      <c r="T85" s="124"/>
    </row>
    <row r="86" spans="1:20" ht="8.25" customHeight="1" thickTop="1" thickBot="1" x14ac:dyDescent="0.25">
      <c r="A86" s="76"/>
      <c r="B86" s="77"/>
      <c r="C86" s="77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spans="1:20" ht="15.75" thickTop="1" x14ac:dyDescent="0.2">
      <c r="A87" s="86" t="s">
        <v>5</v>
      </c>
      <c r="B87" s="87"/>
      <c r="C87" s="87"/>
      <c r="D87" s="87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7" t="s">
        <v>6</v>
      </c>
      <c r="Q87" s="87"/>
      <c r="R87" s="87"/>
      <c r="S87" s="87"/>
      <c r="T87" s="89"/>
    </row>
    <row r="88" spans="1:20" ht="15" x14ac:dyDescent="0.2">
      <c r="A88" s="6" t="s">
        <v>201</v>
      </c>
      <c r="B88" s="4"/>
      <c r="C88" s="8"/>
      <c r="D88" s="9"/>
      <c r="E88" s="10"/>
      <c r="F88" s="9"/>
      <c r="G88" s="21"/>
      <c r="M88" s="11"/>
      <c r="N88" s="11"/>
      <c r="O88" s="11"/>
      <c r="P88" s="5" t="s">
        <v>40</v>
      </c>
      <c r="Q88" s="18">
        <v>6</v>
      </c>
      <c r="R88" s="12"/>
      <c r="S88" s="13" t="s">
        <v>41</v>
      </c>
      <c r="T88" s="20">
        <f>COUNTIF(F$21:F194,"ЗМС")</f>
        <v>0</v>
      </c>
    </row>
    <row r="89" spans="1:20" ht="15" x14ac:dyDescent="0.2">
      <c r="A89" s="6" t="s">
        <v>202</v>
      </c>
      <c r="B89" s="4"/>
      <c r="C89" s="14"/>
      <c r="D89" s="3"/>
      <c r="E89" s="15"/>
      <c r="F89" s="3"/>
      <c r="M89" s="11"/>
      <c r="N89" s="11"/>
      <c r="O89" s="11"/>
      <c r="P89" s="5" t="s">
        <v>42</v>
      </c>
      <c r="Q89" s="23">
        <f>Q90+Q94</f>
        <v>64</v>
      </c>
      <c r="R89" s="11"/>
      <c r="S89" s="13" t="s">
        <v>43</v>
      </c>
      <c r="T89" s="20">
        <f>COUNTIF(F$21:F194,"МСМК")</f>
        <v>0</v>
      </c>
    </row>
    <row r="90" spans="1:20" ht="15" x14ac:dyDescent="0.2">
      <c r="A90" s="6" t="s">
        <v>50</v>
      </c>
      <c r="B90" s="4"/>
      <c r="C90" s="16"/>
      <c r="D90" s="3"/>
      <c r="E90" s="15"/>
      <c r="F90" s="3"/>
      <c r="M90" s="11"/>
      <c r="N90" s="11"/>
      <c r="O90" s="11"/>
      <c r="P90" s="5" t="s">
        <v>44</v>
      </c>
      <c r="Q90" s="23">
        <f>Q91+Q92+Q93+Q94</f>
        <v>63</v>
      </c>
      <c r="R90" s="11"/>
      <c r="S90" s="13" t="s">
        <v>45</v>
      </c>
      <c r="T90" s="20">
        <f>COUNTIF(F$21:F194,"МС")</f>
        <v>0</v>
      </c>
    </row>
    <row r="91" spans="1:20" ht="15" x14ac:dyDescent="0.2">
      <c r="A91" s="6" t="s">
        <v>203</v>
      </c>
      <c r="B91" s="4"/>
      <c r="C91" s="16"/>
      <c r="D91" s="3"/>
      <c r="E91" s="15"/>
      <c r="F91" s="3"/>
      <c r="M91" s="11"/>
      <c r="N91" s="11"/>
      <c r="O91" s="11"/>
      <c r="P91" s="5" t="s">
        <v>46</v>
      </c>
      <c r="Q91" s="23">
        <f>COUNT(A23:A85)</f>
        <v>35</v>
      </c>
      <c r="R91" s="11"/>
      <c r="S91" s="13" t="s">
        <v>33</v>
      </c>
      <c r="T91" s="20">
        <f>COUNTIF(F$20:F85,"КМС")</f>
        <v>12</v>
      </c>
    </row>
    <row r="92" spans="1:20" ht="15" x14ac:dyDescent="0.2">
      <c r="A92" s="17"/>
      <c r="B92" s="2"/>
      <c r="C92" s="18"/>
      <c r="D92" s="3"/>
      <c r="E92" s="15"/>
      <c r="F92" s="3"/>
      <c r="M92" s="11"/>
      <c r="N92" s="11"/>
      <c r="O92" s="11"/>
      <c r="P92" s="5" t="s">
        <v>47</v>
      </c>
      <c r="Q92" s="23">
        <f>COUNTIF(A23:A85,"НФ")</f>
        <v>27</v>
      </c>
      <c r="R92" s="11"/>
      <c r="S92" s="13" t="s">
        <v>37</v>
      </c>
      <c r="T92" s="20">
        <f>COUNTIF(F$22:F85,"1 СР")</f>
        <v>8</v>
      </c>
    </row>
    <row r="93" spans="1:20" ht="15" x14ac:dyDescent="0.2">
      <c r="A93" s="7"/>
      <c r="B93" s="4"/>
      <c r="C93" s="16"/>
      <c r="D93" s="3"/>
      <c r="E93" s="15"/>
      <c r="F93" s="3"/>
      <c r="M93" s="11"/>
      <c r="N93" s="11"/>
      <c r="O93" s="11"/>
      <c r="P93" s="5" t="s">
        <v>48</v>
      </c>
      <c r="Q93" s="23">
        <f>COUNTIF(A23:A85,"ДСКВ")</f>
        <v>0</v>
      </c>
      <c r="R93" s="11"/>
      <c r="S93" s="19" t="s">
        <v>38</v>
      </c>
      <c r="T93" s="20">
        <f>COUNTIF(F$22:F196,"2 СР")</f>
        <v>17</v>
      </c>
    </row>
    <row r="94" spans="1:20" ht="15" x14ac:dyDescent="0.2">
      <c r="A94" s="7"/>
      <c r="B94" s="4"/>
      <c r="C94" s="16"/>
      <c r="D94" s="3"/>
      <c r="E94" s="15"/>
      <c r="F94" s="3"/>
      <c r="G94" s="22"/>
      <c r="M94" s="11"/>
      <c r="N94" s="11"/>
      <c r="O94" s="11"/>
      <c r="P94" s="5" t="s">
        <v>49</v>
      </c>
      <c r="Q94" s="23">
        <f>COUNTIF(A23:A85,"НС")</f>
        <v>1</v>
      </c>
      <c r="R94" s="11"/>
      <c r="S94" s="19" t="s">
        <v>39</v>
      </c>
      <c r="T94" s="20">
        <f>COUNTIF(F$22:F197,"3 СР")</f>
        <v>8</v>
      </c>
    </row>
    <row r="95" spans="1:20" ht="15.75" x14ac:dyDescent="0.2">
      <c r="A95" s="90" t="s">
        <v>3</v>
      </c>
      <c r="B95" s="91"/>
      <c r="C95" s="91"/>
      <c r="D95" s="91"/>
      <c r="E95" s="91"/>
      <c r="F95" s="91" t="s">
        <v>11</v>
      </c>
      <c r="G95" s="91"/>
      <c r="H95" s="91"/>
      <c r="I95" s="91"/>
      <c r="J95" s="91"/>
      <c r="K95" s="91"/>
      <c r="L95" s="91"/>
      <c r="M95" s="91"/>
      <c r="N95" s="91"/>
      <c r="O95" s="91"/>
      <c r="P95" s="91" t="s">
        <v>4</v>
      </c>
      <c r="Q95" s="91"/>
      <c r="R95" s="91"/>
      <c r="S95" s="91"/>
      <c r="T95" s="92"/>
    </row>
    <row r="96" spans="1:20" x14ac:dyDescent="0.2">
      <c r="A96" s="93"/>
      <c r="B96" s="94"/>
      <c r="C96" s="94"/>
      <c r="D96" s="94"/>
      <c r="E96" s="94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6"/>
      <c r="Q96" s="95"/>
      <c r="R96" s="95"/>
      <c r="S96" s="95"/>
      <c r="T96" s="97"/>
    </row>
    <row r="97" spans="1:20" x14ac:dyDescent="0.2">
      <c r="A97" s="98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100"/>
    </row>
    <row r="98" spans="1:20" x14ac:dyDescent="0.2">
      <c r="A98" s="98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100"/>
    </row>
    <row r="99" spans="1:20" x14ac:dyDescent="0.2">
      <c r="A99" s="98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100"/>
    </row>
    <row r="100" spans="1:20" x14ac:dyDescent="0.2">
      <c r="A100" s="98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100"/>
    </row>
    <row r="101" spans="1:20" ht="16.5" thickBot="1" x14ac:dyDescent="0.25">
      <c r="A101" s="101"/>
      <c r="B101" s="102"/>
      <c r="C101" s="102"/>
      <c r="D101" s="102"/>
      <c r="E101" s="102"/>
      <c r="F101" s="102" t="str">
        <f>G17</f>
        <v>АФАНАСЬЕВА Е. А. (ВК, Свердловская область)</v>
      </c>
      <c r="G101" s="102"/>
      <c r="H101" s="102"/>
      <c r="I101" s="102"/>
      <c r="J101" s="102"/>
      <c r="K101" s="102"/>
      <c r="L101" s="102"/>
      <c r="M101" s="102"/>
      <c r="N101" s="102"/>
      <c r="O101" s="102"/>
      <c r="P101" s="102" t="str">
        <f>G18</f>
        <v>РОМАНЕНКО Ю. А. (1к., Оренбургская область)</v>
      </c>
      <c r="Q101" s="102"/>
      <c r="R101" s="102"/>
      <c r="S101" s="102"/>
      <c r="T101" s="103"/>
    </row>
    <row r="102" spans="1:20" ht="13.5" thickTop="1" x14ac:dyDescent="0.2"/>
  </sheetData>
  <sortState ref="A30:T40">
    <sortCondition ref="P30:P40"/>
  </sortState>
  <mergeCells count="36">
    <mergeCell ref="A5:T5"/>
    <mergeCell ref="A1:T1"/>
    <mergeCell ref="A2:T2"/>
    <mergeCell ref="A3:T3"/>
    <mergeCell ref="A4:T4"/>
    <mergeCell ref="R21:R22"/>
    <mergeCell ref="A6:T6"/>
    <mergeCell ref="A9:T9"/>
    <mergeCell ref="D21:D22"/>
    <mergeCell ref="E21:E22"/>
    <mergeCell ref="F21:F22"/>
    <mergeCell ref="G21:G22"/>
    <mergeCell ref="A15:G15"/>
    <mergeCell ref="H15:T15"/>
    <mergeCell ref="A21:A22"/>
    <mergeCell ref="B21:B22"/>
    <mergeCell ref="C21:C22"/>
    <mergeCell ref="A95:E95"/>
    <mergeCell ref="F95:O95"/>
    <mergeCell ref="A87:D87"/>
    <mergeCell ref="P87:T87"/>
    <mergeCell ref="P95:T95"/>
    <mergeCell ref="A96:E96"/>
    <mergeCell ref="F96:O96"/>
    <mergeCell ref="Q96:T96"/>
    <mergeCell ref="A101:E101"/>
    <mergeCell ref="F101:O101"/>
    <mergeCell ref="P101:T101"/>
    <mergeCell ref="A7:T7"/>
    <mergeCell ref="H21:O21"/>
    <mergeCell ref="P21:P22"/>
    <mergeCell ref="Q21:Q22"/>
    <mergeCell ref="S21:S22"/>
    <mergeCell ref="T21:T22"/>
    <mergeCell ref="A10:T10"/>
    <mergeCell ref="A11:T11"/>
  </mergeCells>
  <conditionalFormatting sqref="P88:P94">
    <cfRule type="duplicateValues" dxfId="0" priority="1"/>
  </conditionalFormatting>
  <pageMargins left="0.19685039370078741" right="0.19685039370078741" top="0.94488188976377963" bottom="0.94488188976377963" header="0.31496062992125984" footer="0.31496062992125984"/>
  <pageSetup paperSize="9" scale="69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критериум юно</vt:lpstr>
      <vt:lpstr>'критериум юно'!Заголовки_для_печати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2021-06-17T15:29:25Z</dcterms:modified>
</cp:coreProperties>
</file>