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Гран при\"/>
    </mc:Choice>
  </mc:AlternateContent>
  <bookViews>
    <workbookView xWindow="0" yWindow="0" windowWidth="28800" windowHeight="12435"/>
  </bookViews>
  <sheets>
    <sheet name="ком спринт юниорки Финал" sheetId="2" r:id="rId1"/>
    <sheet name="Лист1" sheetId="1" r:id="rId2"/>
  </sheets>
  <externalReferences>
    <externalReference r:id="rId3"/>
  </externalReferences>
  <definedNames>
    <definedName name="_xlnm.Print_Area" localSheetId="0">'ком спринт юниорки Финал'!$A$1:$N$66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5" i="2" l="1"/>
  <c r="G65" i="2"/>
  <c r="D65" i="2"/>
  <c r="H57" i="2"/>
  <c r="H56" i="2"/>
  <c r="H55" i="2"/>
  <c r="H54" i="2"/>
  <c r="H53" i="2"/>
  <c r="H52" i="2" s="1"/>
  <c r="G47" i="2"/>
  <c r="F47" i="2"/>
  <c r="E47" i="2"/>
  <c r="D47" i="2"/>
  <c r="C47" i="2"/>
  <c r="G46" i="2"/>
  <c r="F46" i="2"/>
  <c r="E46" i="2"/>
  <c r="D46" i="2"/>
  <c r="C46" i="2"/>
  <c r="G45" i="2"/>
  <c r="F45" i="2"/>
  <c r="E45" i="2"/>
  <c r="D45" i="2"/>
  <c r="C45" i="2"/>
  <c r="G43" i="2"/>
  <c r="F43" i="2"/>
  <c r="E43" i="2"/>
  <c r="D43" i="2"/>
  <c r="C43" i="2"/>
  <c r="G42" i="2"/>
  <c r="F42" i="2"/>
  <c r="E42" i="2"/>
  <c r="D42" i="2"/>
  <c r="C42" i="2"/>
  <c r="G41" i="2"/>
  <c r="F41" i="2"/>
  <c r="E41" i="2"/>
  <c r="D41" i="2"/>
  <c r="C41" i="2"/>
  <c r="G40" i="2"/>
  <c r="F40" i="2"/>
  <c r="E40" i="2"/>
  <c r="D40" i="2"/>
  <c r="C40" i="2"/>
  <c r="G38" i="2"/>
  <c r="F38" i="2"/>
  <c r="E38" i="2"/>
  <c r="D38" i="2"/>
  <c r="C38" i="2"/>
  <c r="G37" i="2"/>
  <c r="F37" i="2"/>
  <c r="E37" i="2"/>
  <c r="D37" i="2"/>
  <c r="C37" i="2"/>
  <c r="L36" i="2"/>
  <c r="J36" i="2"/>
  <c r="I36" i="2"/>
  <c r="G36" i="2"/>
  <c r="F36" i="2"/>
  <c r="E36" i="2"/>
  <c r="D36" i="2"/>
  <c r="C36" i="2"/>
  <c r="G34" i="2"/>
  <c r="F34" i="2"/>
  <c r="E34" i="2"/>
  <c r="D34" i="2"/>
  <c r="C34" i="2"/>
  <c r="G33" i="2"/>
  <c r="F33" i="2"/>
  <c r="E33" i="2"/>
  <c r="D33" i="2"/>
  <c r="C33" i="2"/>
  <c r="L32" i="2"/>
  <c r="J32" i="2"/>
  <c r="I32" i="2"/>
  <c r="G32" i="2"/>
  <c r="F32" i="2"/>
  <c r="E32" i="2"/>
  <c r="D32" i="2"/>
  <c r="C32" i="2"/>
  <c r="N30" i="2"/>
  <c r="G30" i="2"/>
  <c r="F30" i="2"/>
  <c r="E30" i="2"/>
  <c r="D30" i="2"/>
  <c r="C30" i="2"/>
  <c r="N29" i="2"/>
  <c r="G29" i="2"/>
  <c r="F29" i="2"/>
  <c r="E29" i="2"/>
  <c r="D29" i="2"/>
  <c r="C29" i="2"/>
  <c r="N28" i="2"/>
  <c r="G28" i="2"/>
  <c r="F28" i="2"/>
  <c r="E28" i="2"/>
  <c r="D28" i="2"/>
  <c r="C28" i="2"/>
  <c r="L27" i="2"/>
  <c r="J27" i="2"/>
  <c r="I27" i="2"/>
  <c r="G27" i="2"/>
  <c r="F27" i="2"/>
  <c r="E27" i="2"/>
  <c r="D27" i="2"/>
  <c r="C27" i="2"/>
  <c r="G25" i="2"/>
  <c r="F25" i="2"/>
  <c r="E25" i="2"/>
  <c r="D25" i="2"/>
  <c r="C25" i="2"/>
  <c r="G24" i="2"/>
  <c r="F24" i="2"/>
  <c r="E24" i="2"/>
  <c r="D24" i="2"/>
  <c r="C24" i="2"/>
  <c r="L23" i="2"/>
  <c r="J23" i="2"/>
  <c r="I23" i="2"/>
  <c r="G23" i="2"/>
  <c r="F23" i="2"/>
  <c r="J56" i="2" s="1"/>
  <c r="E23" i="2"/>
  <c r="D23" i="2"/>
  <c r="C23" i="2"/>
  <c r="J51" i="2" l="1"/>
  <c r="J53" i="2"/>
  <c r="J55" i="2"/>
  <c r="J57" i="2"/>
  <c r="J52" i="2"/>
  <c r="J54" i="2"/>
</calcChain>
</file>

<file path=xl/sharedStrings.xml><?xml version="1.0" encoding="utf-8"?>
<sst xmlns="http://schemas.openxmlformats.org/spreadsheetml/2006/main" count="70" uniqueCount="69">
  <si>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</si>
  <si>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</si>
  <si>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</si>
  <si>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</si>
  <si>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</si>
  <si>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>по велосипедному спорту</t>
  </si>
  <si>
    <t xml:space="preserve">"ГРАН-ПРИ ТУЛЫ" </t>
  </si>
  <si>
    <t>ИТОГОВЫЙ ПРОТОКОЛ</t>
  </si>
  <si>
    <t>Трек - командный спринт</t>
  </si>
  <si>
    <t>Юниорки 17-18 лет</t>
  </si>
  <si>
    <t>Финал</t>
  </si>
  <si>
    <t>МЕСТО ПРОВЕДЕНИЯ: г. Тула</t>
  </si>
  <si>
    <t>№ ВРВС: 008 044 1611Я</t>
  </si>
  <si>
    <t>ДАТА ПРОВЕДЕНИЯ: 17 Мая 2025 года</t>
  </si>
  <si>
    <t>№ ЕКП 2025:2008710016040423</t>
  </si>
  <si>
    <t>ИНФОРМАЦИЯ О ЖЮРИ И ГСК СОРЕВНОВАНИЙ:</t>
  </si>
  <si>
    <t>ТЕХНИЧЕСКИЕ ДАННЫЕ ТРАССЫ:</t>
  </si>
  <si>
    <t>НАЗВАНИЕ ТРАССЫ / РЕГ. НОМЕР: велотрек "Арсенал" 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</si>
  <si>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</si>
  <si>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</si>
  <si>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</si>
  <si>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</si>
  <si>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Белобородова О.В.(ВК, г.Москва)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</si>
  <si>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</si>
  <si>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</si>
  <si>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</si>
  <si>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</t>
  </si>
  <si>
    <t>0,333/3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</si>
  <si>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</si>
  <si>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</si>
  <si>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</si>
  <si>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</si>
  <si>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</si>
  <si>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</si>
  <si>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</si>
  <si>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НА ОТРЕЗКЕ</t>
  </si>
  <si>
    <t>РЕЗУЛЬТАТ</t>
  </si>
  <si>
    <t>СКОРОСТЬ км/ч</t>
  </si>
  <si>
    <t>ВЫПОЛНЕНИЕ НТУ ЕВСК</t>
  </si>
  <si>
    <t>ПРИМЕЧАНИЕ</t>
  </si>
  <si>
    <t>0-333 м</t>
  </si>
  <si>
    <t>333-666 м</t>
  </si>
  <si>
    <t>666-1000 м</t>
  </si>
  <si>
    <t>1</t>
  </si>
  <si>
    <t>2</t>
  </si>
  <si>
    <t>3</t>
  </si>
  <si>
    <t>4</t>
  </si>
  <si>
    <t>5</t>
  </si>
  <si>
    <t>6</t>
  </si>
  <si>
    <t>ПОГОДНЫЕ УСЛОВИЯ</t>
  </si>
  <si>
    <r>
      <t>Температура: + 16</t>
    </r>
    <r>
      <rPr>
        <sz val="14"/>
        <rFont val="Calibri"/>
        <family val="2"/>
        <charset val="204"/>
      </rPr>
      <t xml:space="preserve"> С</t>
    </r>
  </si>
  <si>
    <t>Субъектов РФ</t>
  </si>
  <si>
    <t>ЗМС</t>
  </si>
  <si>
    <t>Влажность: 46%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</si>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</sst>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.00"/>
    <numFmt numFmtId="165" formatCode="m:ss.000"/>
    <numFmt numFmtId="166" formatCode="yyyy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28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charset val="204"/>
      <scheme val="minor"/>
    </font>
    <font>
      <sz val="18"/>
      <color theme="0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sz val="10"/>
      <color theme="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4" fillId="0" borderId="0"/>
    <xf numFmtId="0" fontId="14" fillId="0" borderId="0"/>
    <xf numFmtId="0" fontId="20" fillId="0" borderId="0"/>
  </cellStyleXfs>
  <cellXfs count="177">
    <xf numFmtId="0" fontId="0" fillId="0" borderId="0" xfId="0"/>
    <xf numFmtId="0" fontId="3" fillId="0" borderId="0" xfId="1" applyFont="1" applyAlignment="1">
      <alignment horizontal="center" vertical="center"/>
    </xf>
    <xf numFmtId="0" fontId="2" fillId="0" borderId="0" xfId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14" fontId="9" fillId="0" borderId="10" xfId="1" applyNumberFormat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164" fontId="9" fillId="2" borderId="10" xfId="1" applyNumberFormat="1" applyFont="1" applyFill="1" applyBorder="1" applyAlignment="1">
      <alignment horizontal="center" vertical="center"/>
    </xf>
    <xf numFmtId="2" fontId="9" fillId="0" borderId="10" xfId="1" applyNumberFormat="1" applyFont="1" applyBorder="1" applyAlignment="1">
      <alignment vertical="center"/>
    </xf>
    <xf numFmtId="0" fontId="10" fillId="0" borderId="10" xfId="1" applyFont="1" applyBorder="1" applyAlignment="1">
      <alignment horizontal="right" vertical="center"/>
    </xf>
    <xf numFmtId="0" fontId="8" fillId="0" borderId="11" xfId="1" applyFont="1" applyBorder="1" applyAlignment="1">
      <alignment horizontal="right" vertical="center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14" fontId="9" fillId="0" borderId="7" xfId="1" applyNumberFormat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164" fontId="9" fillId="2" borderId="7" xfId="1" applyNumberFormat="1" applyFont="1" applyFill="1" applyBorder="1" applyAlignment="1">
      <alignment horizontal="center" vertical="center"/>
    </xf>
    <xf numFmtId="2" fontId="9" fillId="0" borderId="7" xfId="1" applyNumberFormat="1" applyFont="1" applyBorder="1" applyAlignment="1">
      <alignment vertical="center"/>
    </xf>
    <xf numFmtId="0" fontId="10" fillId="0" borderId="7" xfId="1" applyFont="1" applyBorder="1" applyAlignment="1">
      <alignment horizontal="right" vertical="center"/>
    </xf>
    <xf numFmtId="0" fontId="8" fillId="0" borderId="8" xfId="1" applyFont="1" applyBorder="1" applyAlignment="1">
      <alignment horizontal="right" vertical="center"/>
    </xf>
    <xf numFmtId="0" fontId="8" fillId="3" borderId="12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164" fontId="8" fillId="3" borderId="15" xfId="1" applyNumberFormat="1" applyFont="1" applyFill="1" applyBorder="1" applyAlignment="1">
      <alignment horizontal="center" vertical="center"/>
    </xf>
    <xf numFmtId="164" fontId="8" fillId="3" borderId="13" xfId="1" applyNumberFormat="1" applyFont="1" applyFill="1" applyBorder="1" applyAlignment="1">
      <alignment horizontal="center" vertical="center"/>
    </xf>
    <xf numFmtId="164" fontId="8" fillId="3" borderId="16" xfId="1" applyNumberFormat="1" applyFont="1" applyFill="1" applyBorder="1" applyAlignment="1">
      <alignment horizontal="center" vertical="center"/>
    </xf>
    <xf numFmtId="0" fontId="8" fillId="0" borderId="12" xfId="1" applyFont="1" applyBorder="1" applyAlignment="1">
      <alignment vertical="center"/>
    </xf>
    <xf numFmtId="0" fontId="8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vertical="center"/>
    </xf>
    <xf numFmtId="0" fontId="9" fillId="0" borderId="13" xfId="1" applyFont="1" applyBorder="1" applyAlignment="1">
      <alignment horizontal="right" vertical="center"/>
    </xf>
    <xf numFmtId="164" fontId="11" fillId="0" borderId="15" xfId="1" applyNumberFormat="1" applyFont="1" applyBorder="1" applyAlignment="1">
      <alignment horizontal="left" vertical="center"/>
    </xf>
    <xf numFmtId="164" fontId="11" fillId="0" borderId="13" xfId="1" applyNumberFormat="1" applyFont="1" applyBorder="1" applyAlignment="1">
      <alignment horizontal="left" vertical="center"/>
    </xf>
    <xf numFmtId="164" fontId="11" fillId="0" borderId="16" xfId="1" applyNumberFormat="1" applyFont="1" applyBorder="1" applyAlignment="1">
      <alignment horizontal="left" vertical="center"/>
    </xf>
    <xf numFmtId="14" fontId="5" fillId="0" borderId="13" xfId="1" applyNumberFormat="1" applyFont="1" applyBorder="1" applyAlignment="1">
      <alignment vertical="center"/>
    </xf>
    <xf numFmtId="0" fontId="5" fillId="0" borderId="13" xfId="1" applyFont="1" applyBorder="1" applyAlignment="1">
      <alignment horizontal="right" vertical="center"/>
    </xf>
    <xf numFmtId="0" fontId="5" fillId="0" borderId="13" xfId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14" fontId="5" fillId="0" borderId="17" xfId="1" applyNumberFormat="1" applyFont="1" applyBorder="1" applyAlignment="1">
      <alignment vertical="center"/>
    </xf>
    <xf numFmtId="164" fontId="11" fillId="0" borderId="15" xfId="1" applyNumberFormat="1" applyFont="1" applyBorder="1" applyAlignment="1">
      <alignment horizontal="left" vertical="center"/>
    </xf>
    <xf numFmtId="164" fontId="11" fillId="0" borderId="13" xfId="1" applyNumberFormat="1" applyFont="1" applyBorder="1" applyAlignment="1">
      <alignment horizontal="left" vertical="center"/>
    </xf>
    <xf numFmtId="2" fontId="12" fillId="0" borderId="13" xfId="1" applyNumberFormat="1" applyFont="1" applyBorder="1" applyAlignment="1">
      <alignment horizontal="center" vertical="center"/>
    </xf>
    <xf numFmtId="49" fontId="9" fillId="0" borderId="16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14" fontId="5" fillId="0" borderId="2" xfId="1" applyNumberFormat="1" applyFont="1" applyBorder="1" applyAlignment="1">
      <alignment vertical="center"/>
    </xf>
    <xf numFmtId="164" fontId="5" fillId="0" borderId="2" xfId="1" applyNumberFormat="1" applyFont="1" applyBorder="1" applyAlignment="1">
      <alignment horizontal="center" vertical="center"/>
    </xf>
    <xf numFmtId="2" fontId="5" fillId="0" borderId="2" xfId="1" applyNumberFormat="1" applyFont="1" applyBorder="1" applyAlignment="1">
      <alignment vertical="center"/>
    </xf>
    <xf numFmtId="0" fontId="13" fillId="3" borderId="18" xfId="1" applyFont="1" applyFill="1" applyBorder="1" applyAlignment="1">
      <alignment horizontal="center" vertical="center"/>
    </xf>
    <xf numFmtId="0" fontId="13" fillId="3" borderId="19" xfId="2" applyFont="1" applyFill="1" applyBorder="1" applyAlignment="1">
      <alignment horizontal="center" vertical="center" wrapText="1"/>
    </xf>
    <xf numFmtId="14" fontId="13" fillId="3" borderId="19" xfId="2" applyNumberFormat="1" applyFont="1" applyFill="1" applyBorder="1" applyAlignment="1">
      <alignment horizontal="center" vertical="center" wrapText="1"/>
    </xf>
    <xf numFmtId="0" fontId="13" fillId="3" borderId="20" xfId="1" applyFont="1" applyFill="1" applyBorder="1" applyAlignment="1">
      <alignment horizontal="center" vertical="center"/>
    </xf>
    <xf numFmtId="0" fontId="13" fillId="3" borderId="21" xfId="1" applyFont="1" applyFill="1" applyBorder="1" applyAlignment="1">
      <alignment horizontal="center" vertical="center"/>
    </xf>
    <xf numFmtId="164" fontId="13" fillId="3" borderId="19" xfId="2" applyNumberFormat="1" applyFont="1" applyFill="1" applyBorder="1" applyAlignment="1">
      <alignment horizontal="center" vertical="center" wrapText="1"/>
    </xf>
    <xf numFmtId="2" fontId="13" fillId="3" borderId="19" xfId="2" applyNumberFormat="1" applyFont="1" applyFill="1" applyBorder="1" applyAlignment="1">
      <alignment horizontal="center" vertical="center" wrapText="1"/>
    </xf>
    <xf numFmtId="0" fontId="13" fillId="3" borderId="19" xfId="1" applyFont="1" applyFill="1" applyBorder="1" applyAlignment="1">
      <alignment horizontal="center" vertical="center" wrapText="1"/>
    </xf>
    <xf numFmtId="0" fontId="13" fillId="3" borderId="22" xfId="1" applyFont="1" applyFill="1" applyBorder="1" applyAlignment="1">
      <alignment horizontal="center" vertical="center" wrapText="1"/>
    </xf>
    <xf numFmtId="0" fontId="13" fillId="3" borderId="23" xfId="1" applyFont="1" applyFill="1" applyBorder="1" applyAlignment="1">
      <alignment horizontal="center" vertical="center"/>
    </xf>
    <xf numFmtId="0" fontId="13" fillId="3" borderId="24" xfId="2" applyFont="1" applyFill="1" applyBorder="1" applyAlignment="1">
      <alignment horizontal="center" vertical="center" wrapText="1"/>
    </xf>
    <xf numFmtId="14" fontId="13" fillId="3" borderId="24" xfId="2" applyNumberFormat="1" applyFont="1" applyFill="1" applyBorder="1" applyAlignment="1">
      <alignment horizontal="center" vertical="center" wrapText="1"/>
    </xf>
    <xf numFmtId="0" fontId="13" fillId="3" borderId="24" xfId="1" applyFont="1" applyFill="1" applyBorder="1" applyAlignment="1">
      <alignment horizontal="center" vertical="center"/>
    </xf>
    <xf numFmtId="164" fontId="13" fillId="3" borderId="24" xfId="2" applyNumberFormat="1" applyFont="1" applyFill="1" applyBorder="1" applyAlignment="1">
      <alignment horizontal="center" vertical="center" wrapText="1"/>
    </xf>
    <xf numFmtId="2" fontId="13" fillId="3" borderId="24" xfId="2" applyNumberFormat="1" applyFont="1" applyFill="1" applyBorder="1" applyAlignment="1">
      <alignment horizontal="center" vertical="center" wrapText="1"/>
    </xf>
    <xf numFmtId="0" fontId="13" fillId="3" borderId="25" xfId="1" applyFont="1" applyFill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49" fontId="15" fillId="0" borderId="27" xfId="1" applyNumberFormat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7" xfId="0" applyNumberFormat="1" applyFont="1" applyFill="1" applyBorder="1" applyAlignment="1">
      <alignment vertical="center"/>
    </xf>
    <xf numFmtId="14" fontId="16" fillId="2" borderId="27" xfId="0" applyNumberFormat="1" applyFont="1" applyFill="1" applyBorder="1" applyAlignment="1">
      <alignment horizontal="center" vertical="center"/>
    </xf>
    <xf numFmtId="165" fontId="15" fillId="0" borderId="0" xfId="1" applyNumberFormat="1" applyFont="1" applyBorder="1" applyAlignment="1">
      <alignment horizontal="center" vertical="center"/>
    </xf>
    <xf numFmtId="165" fontId="15" fillId="0" borderId="28" xfId="1" applyNumberFormat="1" applyFont="1" applyBorder="1" applyAlignment="1">
      <alignment horizontal="center" vertical="center"/>
    </xf>
    <xf numFmtId="165" fontId="17" fillId="0" borderId="10" xfId="1" applyNumberFormat="1" applyFont="1" applyBorder="1" applyAlignment="1">
      <alignment horizontal="center" vertical="center"/>
    </xf>
    <xf numFmtId="2" fontId="15" fillId="0" borderId="27" xfId="1" applyNumberFormat="1" applyFont="1" applyBorder="1" applyAlignment="1">
      <alignment horizontal="center" vertical="center"/>
    </xf>
    <xf numFmtId="0" fontId="15" fillId="0" borderId="27" xfId="1" applyFont="1" applyBorder="1" applyAlignment="1">
      <alignment vertical="center"/>
    </xf>
    <xf numFmtId="165" fontId="18" fillId="0" borderId="27" xfId="1" applyNumberFormat="1" applyFont="1" applyBorder="1" applyAlignment="1">
      <alignment horizontal="center" vertical="center"/>
    </xf>
    <xf numFmtId="165" fontId="15" fillId="0" borderId="27" xfId="1" applyNumberFormat="1" applyFont="1" applyBorder="1" applyAlignment="1">
      <alignment horizontal="center" vertical="center"/>
    </xf>
    <xf numFmtId="165" fontId="15" fillId="0" borderId="10" xfId="1" applyNumberFormat="1" applyFont="1" applyBorder="1" applyAlignment="1">
      <alignment horizontal="center" vertical="center"/>
    </xf>
    <xf numFmtId="2" fontId="18" fillId="0" borderId="27" xfId="1" applyNumberFormat="1" applyFont="1" applyBorder="1" applyAlignment="1">
      <alignment horizontal="center" vertical="center"/>
    </xf>
    <xf numFmtId="165" fontId="15" fillId="0" borderId="25" xfId="1" applyNumberFormat="1" applyFont="1" applyBorder="1" applyAlignment="1">
      <alignment horizontal="center" vertical="center"/>
    </xf>
    <xf numFmtId="2" fontId="18" fillId="0" borderId="25" xfId="1" applyNumberFormat="1" applyFont="1" applyBorder="1" applyAlignment="1">
      <alignment horizontal="center" vertical="center"/>
    </xf>
    <xf numFmtId="165" fontId="15" fillId="0" borderId="0" xfId="1" applyNumberFormat="1" applyFont="1" applyBorder="1" applyAlignment="1">
      <alignment horizontal="center" vertical="center" wrapText="1"/>
    </xf>
    <xf numFmtId="2" fontId="15" fillId="0" borderId="25" xfId="1" applyNumberFormat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/>
    </xf>
    <xf numFmtId="165" fontId="15" fillId="0" borderId="29" xfId="1" applyNumberFormat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5" xfId="0" applyNumberFormat="1" applyFont="1" applyFill="1" applyBorder="1" applyAlignment="1">
      <alignment vertical="center"/>
    </xf>
    <xf numFmtId="0" fontId="15" fillId="0" borderId="19" xfId="1" applyFont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19" xfId="0" applyNumberFormat="1" applyFont="1" applyFill="1" applyBorder="1" applyAlignment="1">
      <alignment vertical="center"/>
    </xf>
    <xf numFmtId="49" fontId="15" fillId="0" borderId="27" xfId="1" applyNumberFormat="1" applyFont="1" applyBorder="1" applyAlignment="1">
      <alignment horizontal="center" vertical="center" wrapText="1"/>
    </xf>
    <xf numFmtId="165" fontId="15" fillId="0" borderId="25" xfId="1" applyNumberFormat="1" applyFont="1" applyBorder="1" applyAlignment="1">
      <alignment horizontal="center" vertical="center" wrapText="1"/>
    </xf>
    <xf numFmtId="165" fontId="17" fillId="0" borderId="25" xfId="1" applyNumberFormat="1" applyFont="1" applyBorder="1" applyAlignment="1">
      <alignment horizontal="center" vertical="center"/>
    </xf>
    <xf numFmtId="165" fontId="17" fillId="0" borderId="27" xfId="1" applyNumberFormat="1" applyFont="1" applyBorder="1" applyAlignment="1">
      <alignment horizontal="center" vertical="center"/>
    </xf>
    <xf numFmtId="49" fontId="15" fillId="0" borderId="23" xfId="1" applyNumberFormat="1" applyFont="1" applyBorder="1" applyAlignment="1">
      <alignment horizontal="center" vertical="center"/>
    </xf>
    <xf numFmtId="165" fontId="15" fillId="0" borderId="27" xfId="1" applyNumberFormat="1" applyFont="1" applyBorder="1" applyAlignment="1">
      <alignment horizontal="center" vertical="center" wrapText="1"/>
    </xf>
    <xf numFmtId="49" fontId="18" fillId="0" borderId="31" xfId="1" applyNumberFormat="1" applyFont="1" applyBorder="1" applyAlignment="1">
      <alignment horizontal="center" vertical="center"/>
    </xf>
    <xf numFmtId="0" fontId="16" fillId="2" borderId="27" xfId="0" applyNumberFormat="1" applyFont="1" applyFill="1" applyBorder="1" applyAlignment="1">
      <alignment horizontal="left" vertical="center"/>
    </xf>
    <xf numFmtId="0" fontId="12" fillId="0" borderId="32" xfId="1" applyFont="1" applyBorder="1" applyAlignment="1">
      <alignment horizontal="center" vertical="center"/>
    </xf>
    <xf numFmtId="0" fontId="5" fillId="0" borderId="0" xfId="1" applyFont="1" applyBorder="1" applyAlignment="1">
      <alignment horizontal="justify"/>
    </xf>
    <xf numFmtId="0" fontId="19" fillId="0" borderId="0" xfId="3" applyFont="1" applyBorder="1" applyAlignment="1">
      <alignment vertical="center" wrapText="1"/>
    </xf>
    <xf numFmtId="14" fontId="12" fillId="0" borderId="0" xfId="1" applyNumberFormat="1" applyFont="1" applyBorder="1" applyAlignment="1">
      <alignment horizontal="center" vertical="center" wrapText="1"/>
    </xf>
    <xf numFmtId="166" fontId="12" fillId="0" borderId="0" xfId="1" applyNumberFormat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164" fontId="12" fillId="0" borderId="0" xfId="1" applyNumberFormat="1" applyFont="1" applyBorder="1" applyAlignment="1">
      <alignment horizontal="center" vertical="center" wrapText="1"/>
    </xf>
    <xf numFmtId="2" fontId="12" fillId="0" borderId="0" xfId="1" applyNumberFormat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2" fillId="0" borderId="33" xfId="1" applyFont="1" applyBorder="1" applyAlignment="1">
      <alignment vertical="center" wrapText="1"/>
    </xf>
    <xf numFmtId="0" fontId="8" fillId="3" borderId="34" xfId="4" applyFont="1" applyFill="1" applyBorder="1" applyAlignment="1">
      <alignment horizontal="center" vertical="center"/>
    </xf>
    <xf numFmtId="0" fontId="8" fillId="3" borderId="35" xfId="4" applyFont="1" applyFill="1" applyBorder="1" applyAlignment="1">
      <alignment horizontal="center" vertical="center"/>
    </xf>
    <xf numFmtId="0" fontId="8" fillId="3" borderId="35" xfId="1" applyFont="1" applyFill="1" applyBorder="1" applyAlignment="1">
      <alignment vertical="center"/>
    </xf>
    <xf numFmtId="0" fontId="1" fillId="3" borderId="35" xfId="1" applyFont="1" applyFill="1" applyBorder="1" applyAlignment="1">
      <alignment vertical="center"/>
    </xf>
    <xf numFmtId="0" fontId="8" fillId="3" borderId="36" xfId="4" applyFont="1" applyFill="1" applyBorder="1" applyAlignment="1">
      <alignment horizontal="center" vertical="center"/>
    </xf>
    <xf numFmtId="0" fontId="21" fillId="0" borderId="37" xfId="4" applyFont="1" applyBorder="1" applyAlignment="1">
      <alignment vertical="center"/>
    </xf>
    <xf numFmtId="0" fontId="5" fillId="0" borderId="13" xfId="4" applyFont="1" applyBorder="1" applyAlignment="1">
      <alignment vertical="center"/>
    </xf>
    <xf numFmtId="49" fontId="5" fillId="0" borderId="13" xfId="4" applyNumberFormat="1" applyFont="1" applyBorder="1" applyAlignment="1">
      <alignment horizontal="left" vertical="center"/>
    </xf>
    <xf numFmtId="0" fontId="5" fillId="0" borderId="27" xfId="4" applyFont="1" applyBorder="1" applyAlignment="1">
      <alignment vertical="center"/>
    </xf>
    <xf numFmtId="14" fontId="5" fillId="0" borderId="27" xfId="1" applyNumberFormat="1" applyFont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23" fillId="0" borderId="27" xfId="4" applyFont="1" applyBorder="1" applyAlignment="1">
      <alignment horizontal="left" vertical="center"/>
    </xf>
    <xf numFmtId="0" fontId="23" fillId="0" borderId="27" xfId="4" applyFont="1" applyBorder="1" applyAlignment="1">
      <alignment horizontal="center" vertical="center"/>
    </xf>
    <xf numFmtId="49" fontId="23" fillId="0" borderId="27" xfId="4" applyNumberFormat="1" applyFont="1" applyBorder="1" applyAlignment="1">
      <alignment vertical="center"/>
    </xf>
    <xf numFmtId="0" fontId="23" fillId="0" borderId="27" xfId="1" applyFont="1" applyBorder="1" applyAlignment="1">
      <alignment horizontal="center" vertical="center"/>
    </xf>
    <xf numFmtId="0" fontId="5" fillId="0" borderId="27" xfId="4" applyFont="1" applyBorder="1" applyAlignment="1">
      <alignment horizontal="left" vertical="center"/>
    </xf>
    <xf numFmtId="0" fontId="5" fillId="0" borderId="27" xfId="4" applyFont="1" applyBorder="1" applyAlignment="1">
      <alignment horizontal="center" vertical="center"/>
    </xf>
    <xf numFmtId="49" fontId="5" fillId="0" borderId="15" xfId="4" applyNumberFormat="1" applyFont="1" applyBorder="1" applyAlignment="1">
      <alignment vertical="center"/>
    </xf>
    <xf numFmtId="0" fontId="5" fillId="0" borderId="38" xfId="4" applyFont="1" applyBorder="1" applyAlignment="1">
      <alignment horizontal="center" vertical="center"/>
    </xf>
    <xf numFmtId="9" fontId="5" fillId="0" borderId="13" xfId="4" applyNumberFormat="1" applyFont="1" applyBorder="1" applyAlignment="1">
      <alignment horizontal="left" vertical="center"/>
    </xf>
    <xf numFmtId="49" fontId="23" fillId="0" borderId="27" xfId="4" applyNumberFormat="1" applyFont="1" applyBorder="1" applyAlignment="1">
      <alignment horizontal="left" vertical="center"/>
    </xf>
    <xf numFmtId="0" fontId="23" fillId="0" borderId="14" xfId="1" applyFont="1" applyBorder="1" applyAlignment="1">
      <alignment horizontal="center" vertical="center"/>
    </xf>
    <xf numFmtId="49" fontId="5" fillId="0" borderId="27" xfId="4" applyNumberFormat="1" applyFont="1" applyBorder="1" applyAlignment="1">
      <alignment horizontal="left" vertical="center"/>
    </xf>
    <xf numFmtId="0" fontId="5" fillId="0" borderId="37" xfId="4" applyFont="1" applyBorder="1" applyAlignment="1">
      <alignment vertical="center"/>
    </xf>
    <xf numFmtId="0" fontId="5" fillId="0" borderId="13" xfId="4" applyFont="1" applyBorder="1" applyAlignment="1">
      <alignment horizontal="left" vertical="center"/>
    </xf>
    <xf numFmtId="2" fontId="23" fillId="0" borderId="27" xfId="4" applyNumberFormat="1" applyFont="1" applyBorder="1" applyAlignment="1">
      <alignment vertical="center"/>
    </xf>
    <xf numFmtId="2" fontId="5" fillId="0" borderId="15" xfId="4" applyNumberFormat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14" fontId="5" fillId="0" borderId="0" xfId="1" applyNumberFormat="1" applyFont="1" applyAlignment="1">
      <alignment vertical="center"/>
    </xf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vertical="center"/>
    </xf>
    <xf numFmtId="0" fontId="5" fillId="0" borderId="33" xfId="1" applyFont="1" applyBorder="1" applyAlignment="1">
      <alignment vertical="center"/>
    </xf>
    <xf numFmtId="0" fontId="13" fillId="4" borderId="37" xfId="4" applyFont="1" applyFill="1" applyBorder="1" applyAlignment="1">
      <alignment horizontal="center" vertical="center"/>
    </xf>
    <xf numFmtId="0" fontId="13" fillId="4" borderId="13" xfId="4" applyFont="1" applyFill="1" applyBorder="1" applyAlignment="1">
      <alignment horizontal="center" vertical="center"/>
    </xf>
    <xf numFmtId="0" fontId="13" fillId="4" borderId="13" xfId="4" applyFont="1" applyFill="1" applyBorder="1" applyAlignment="1">
      <alignment horizontal="center"/>
    </xf>
    <xf numFmtId="0" fontId="13" fillId="4" borderId="38" xfId="4" applyFont="1" applyFill="1" applyBorder="1" applyAlignment="1">
      <alignment horizontal="center"/>
    </xf>
    <xf numFmtId="0" fontId="5" fillId="0" borderId="32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5" fillId="0" borderId="0" xfId="4" applyFont="1" applyAlignment="1">
      <alignment vertical="center"/>
    </xf>
    <xf numFmtId="0" fontId="5" fillId="0" borderId="32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14" fontId="5" fillId="0" borderId="0" xfId="4" applyNumberFormat="1" applyFont="1" applyAlignment="1">
      <alignment horizontal="center" vertical="center"/>
    </xf>
    <xf numFmtId="164" fontId="5" fillId="0" borderId="0" xfId="4" applyNumberFormat="1" applyFont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24" fillId="0" borderId="39" xfId="4" applyFont="1" applyBorder="1" applyAlignment="1">
      <alignment horizontal="center" vertical="center"/>
    </xf>
    <xf numFmtId="0" fontId="24" fillId="0" borderId="40" xfId="4" applyFont="1" applyBorder="1" applyAlignment="1">
      <alignment horizontal="center" vertical="center"/>
    </xf>
    <xf numFmtId="0" fontId="25" fillId="0" borderId="40" xfId="4" applyFont="1" applyBorder="1" applyAlignment="1">
      <alignment horizontal="center" vertical="center"/>
    </xf>
    <xf numFmtId="0" fontId="25" fillId="0" borderId="40" xfId="1" applyFont="1" applyBorder="1" applyAlignment="1">
      <alignment horizontal="center" vertical="center"/>
    </xf>
    <xf numFmtId="0" fontId="25" fillId="0" borderId="41" xfId="4" applyFont="1" applyBorder="1" applyAlignment="1">
      <alignment horizontal="center" vertical="center"/>
    </xf>
  </cellXfs>
  <cellStyles count="5">
    <cellStyle name="Обычный" xfId="0" builtinId="0"/>
    <cellStyle name="Обычный 4" xfId="1"/>
    <cellStyle name="Обычный 5 2" xfId="4"/>
    <cellStyle name="Обычный_ID4938_RS_1" xfId="3"/>
    <cellStyle name="Обычный_Стартовый протокол Смирнов_20101106_Results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0</xdr:row>
      <xdr:rowOff>198119</xdr:rowOff>
    </xdr:from>
    <xdr:to>
      <xdr:col>13</xdr:col>
      <xdr:colOff>177800</xdr:colOff>
      <xdr:row>6</xdr:row>
      <xdr:rowOff>356358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xmlns="" id="{29BA69C3-5361-4C1E-ADF8-D03746715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11900" y="198119"/>
          <a:ext cx="1568450" cy="1967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525779</xdr:colOff>
      <xdr:row>0</xdr:row>
      <xdr:rowOff>285750</xdr:rowOff>
    </xdr:from>
    <xdr:to>
      <xdr:col>3</xdr:col>
      <xdr:colOff>1440743</xdr:colOff>
      <xdr:row>6</xdr:row>
      <xdr:rowOff>361950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98FAA4E5-F55C-481C-B6E4-15179134F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79" y="285750"/>
          <a:ext cx="3953439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3138170</xdr:colOff>
      <xdr:row>59</xdr:row>
      <xdr:rowOff>39370</xdr:rowOff>
    </xdr:from>
    <xdr:to>
      <xdr:col>3</xdr:col>
      <xdr:colOff>3986530</xdr:colOff>
      <xdr:row>63</xdr:row>
      <xdr:rowOff>100330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935E9A30-1FD8-4984-869F-3A24895D6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6645" y="18384520"/>
          <a:ext cx="84836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908685</xdr:colOff>
      <xdr:row>68</xdr:row>
      <xdr:rowOff>87630</xdr:rowOff>
    </xdr:from>
    <xdr:to>
      <xdr:col>6</xdr:col>
      <xdr:colOff>1680845</xdr:colOff>
      <xdr:row>72</xdr:row>
      <xdr:rowOff>11430</xdr:rowOff>
    </xdr:to>
    <xdr:pic>
      <xdr:nvPicPr>
        <xdr:cNvPr id="5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xmlns="" id="{622B995F-3805-4D37-B802-5D1B3705B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7660" y="20071080"/>
          <a:ext cx="7721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533400</xdr:colOff>
      <xdr:row>66</xdr:row>
      <xdr:rowOff>55880</xdr:rowOff>
    </xdr:from>
    <xdr:to>
      <xdr:col>14</xdr:col>
      <xdr:colOff>549275</xdr:colOff>
      <xdr:row>70</xdr:row>
      <xdr:rowOff>78740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1D75493F-BD18-41AF-9F39-B2FF1E15F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35950" y="19715480"/>
          <a:ext cx="930275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</xdr:colOff>
      <xdr:row>67</xdr:row>
      <xdr:rowOff>28575</xdr:rowOff>
    </xdr:from>
    <xdr:to>
      <xdr:col>2</xdr:col>
      <xdr:colOff>170815</xdr:colOff>
      <xdr:row>70</xdr:row>
      <xdr:rowOff>77470</xdr:rowOff>
    </xdr:to>
    <xdr:pic>
      <xdr:nvPicPr>
        <xdr:cNvPr id="7" name="Рисунок 1">
          <a:extLst>
            <a:ext uri="{FF2B5EF4-FFF2-40B4-BE49-F238E27FC236}">
              <a16:creationId xmlns:a16="http://schemas.microsoft.com/office/drawing/2014/main" xmlns="" id="{C9F94BC0-9CC2-495D-BEFE-AAA70212F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" y="19850100"/>
          <a:ext cx="768985" cy="534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39314</xdr:colOff>
      <xdr:row>60</xdr:row>
      <xdr:rowOff>12700</xdr:rowOff>
    </xdr:from>
    <xdr:to>
      <xdr:col>12</xdr:col>
      <xdr:colOff>54481</xdr:colOff>
      <xdr:row>62</xdr:row>
      <xdr:rowOff>127000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517814" y="18519775"/>
          <a:ext cx="1015292" cy="438150"/>
        </a:xfrm>
        <a:prstGeom prst="rect">
          <a:avLst/>
        </a:prstGeom>
      </xdr:spPr>
    </xdr:pic>
    <xdr:clientData/>
  </xdr:twoCellAnchor>
  <xdr:twoCellAnchor editAs="oneCell">
    <xdr:from>
      <xdr:col>6</xdr:col>
      <xdr:colOff>1873250</xdr:colOff>
      <xdr:row>59</xdr:row>
      <xdr:rowOff>82550</xdr:rowOff>
    </xdr:from>
    <xdr:to>
      <xdr:col>7</xdr:col>
      <xdr:colOff>929754</xdr:colOff>
      <xdr:row>63</xdr:row>
      <xdr:rowOff>13513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722225" y="18427700"/>
          <a:ext cx="1313929" cy="5786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oborodova.ov/Downloads/&#1043;&#1055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ретч Муж Скретч  "/>
      <sheetName val="Скретч Юниоры"/>
      <sheetName val="Список"/>
      <sheetName val="Список участников ЧР"/>
      <sheetName val="ком спринт юниорки квал"/>
      <sheetName val="Гит с ходу 200 м Жен"/>
      <sheetName val="Гит с ходу 200 м Муж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Список участников КР"/>
      <sheetName val="КР Спринт жен"/>
      <sheetName val="КР Жен Спринт Итог "/>
      <sheetName val="КР Спринт мжуж"/>
      <sheetName val="КР Муж Спринт Итог  "/>
      <sheetName val="Список участников ВС"/>
      <sheetName val="Гит с ходу 200 м юн-ры"/>
      <sheetName val="Гит с ходу 200 м юн-ки"/>
      <sheetName val="ВС Кейрин Женщины"/>
      <sheetName val="ВС Жен Кейрин Итог"/>
      <sheetName val="ВС Кейрин Мужчины"/>
      <sheetName val="ВС Муж Кейрин Итог "/>
      <sheetName val="Список участников ПР 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  <sheetName val="РС ГР.гонка Муж"/>
    </sheetNames>
    <sheetDataSet>
      <sheetData sheetId="0"/>
      <sheetData sheetId="1"/>
      <sheetData sheetId="2">
        <row r="1">
          <cell r="A1">
            <v>1</v>
          </cell>
          <cell r="B1" t="str">
            <v>100 349 561 54</v>
          </cell>
          <cell r="C1" t="str">
            <v xml:space="preserve">БУРЛАКОВ Данила/BURLAKOV Danila </v>
          </cell>
          <cell r="D1">
            <v>36828</v>
          </cell>
          <cell r="E1" t="str">
            <v>МСМК</v>
          </cell>
          <cell r="F1" t="str">
            <v>Москва</v>
          </cell>
        </row>
        <row r="2">
          <cell r="A2">
            <v>2</v>
          </cell>
          <cell r="B2" t="str">
            <v>100 360 787 28</v>
          </cell>
          <cell r="C2" t="str">
            <v xml:space="preserve">КАЛАЧНИК Никита/KALACHNIK Nikita </v>
          </cell>
          <cell r="D2">
            <v>37795</v>
          </cell>
          <cell r="E2" t="str">
            <v>МСМК</v>
          </cell>
          <cell r="F2" t="str">
            <v>Москва</v>
          </cell>
        </row>
        <row r="3">
          <cell r="A3">
            <v>3</v>
          </cell>
          <cell r="B3" t="str">
            <v>100 767 761 87</v>
          </cell>
          <cell r="C3" t="str">
            <v>ПОПОВ Александр/ POPOV Alexandr</v>
          </cell>
          <cell r="D3">
            <v>37974</v>
          </cell>
          <cell r="E3" t="str">
            <v>МС</v>
          </cell>
          <cell r="F3" t="str">
            <v>Москва</v>
          </cell>
        </row>
        <row r="4">
          <cell r="A4">
            <v>4</v>
          </cell>
          <cell r="B4" t="str">
            <v>100 538 699 42</v>
          </cell>
          <cell r="C4" t="str">
            <v>БИРЮКОВ Никита /BIRIUKOV Nikita</v>
          </cell>
          <cell r="D4">
            <v>37988</v>
          </cell>
          <cell r="E4" t="str">
            <v>МСМК</v>
          </cell>
          <cell r="F4" t="str">
            <v>Москва</v>
          </cell>
        </row>
        <row r="5">
          <cell r="A5">
            <v>5</v>
          </cell>
          <cell r="B5" t="str">
            <v>100 769 481 61</v>
          </cell>
          <cell r="C5" t="str">
            <v xml:space="preserve">ЯВЕНКОВ Александр/YAVENKOV Aleksandr </v>
          </cell>
          <cell r="D5">
            <v>38092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 t="str">
            <v>100 823 337 82</v>
          </cell>
          <cell r="C6" t="str">
            <v xml:space="preserve">КИРИЛЬЦЕВ Никита/KIRILTSEV Nikita                                                                                   </v>
          </cell>
          <cell r="D6">
            <v>38364</v>
          </cell>
          <cell r="E6" t="str">
            <v>МСМК</v>
          </cell>
          <cell r="F6" t="str">
            <v>MINSK CYCLING CLUB</v>
          </cell>
        </row>
        <row r="7">
          <cell r="A7">
            <v>7</v>
          </cell>
          <cell r="B7" t="str">
            <v>101 035 491 00</v>
          </cell>
          <cell r="C7" t="str">
            <v xml:space="preserve">ГРИГОРЬЕВ Платон/GRIGORIEV Platon                            </v>
          </cell>
          <cell r="D7">
            <v>38410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 t="str">
            <v>100 821 469 57</v>
          </cell>
          <cell r="C8" t="str">
            <v xml:space="preserve">ЧЕРНЯВСКИЙ Игорь/CHERNYAVSKII Igor                 </v>
          </cell>
          <cell r="D8">
            <v>38445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 t="str">
            <v>100 901 823 95</v>
          </cell>
          <cell r="C9" t="str">
            <v xml:space="preserve">ШУКУРОВ Тимур /SHUKUROV Timur                                                               </v>
          </cell>
          <cell r="D9">
            <v>38552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 t="str">
            <v>101 005 119 86</v>
          </cell>
          <cell r="C10" t="str">
            <v>АФАНАСЬЕВ Никита /AFANASEV Nikita</v>
          </cell>
          <cell r="D10">
            <v>38756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 t="str">
            <v>101 423 985 09</v>
          </cell>
          <cell r="C11" t="str">
            <v xml:space="preserve">ЕВСИН Денис /EVSIN Denis                              </v>
          </cell>
          <cell r="D11">
            <v>38798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 t="str">
            <v>100 921 793 83</v>
          </cell>
          <cell r="C12" t="str">
            <v>АМЕЛИН Даниил /AMELIN Daniil</v>
          </cell>
          <cell r="D12">
            <v>38819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 t="str">
            <v>101 303 353 45</v>
          </cell>
          <cell r="C13" t="str">
            <v>МЕРЕМЕРЕНКО Дмитрий /MEREMERENKO Dmitrii</v>
          </cell>
          <cell r="D13">
            <v>38821</v>
          </cell>
          <cell r="E13" t="str">
            <v>КМС</v>
          </cell>
          <cell r="F13" t="str">
            <v>Москва</v>
          </cell>
        </row>
        <row r="14">
          <cell r="A14">
            <v>14</v>
          </cell>
          <cell r="B14" t="str">
            <v>100 582 922 33</v>
          </cell>
          <cell r="C14" t="str">
            <v xml:space="preserve">КИСЛИЦИН Николай/KISLITSIN Nikolay                                                 </v>
          </cell>
          <cell r="D14">
            <v>38899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 t="str">
            <v>100 904 236 83</v>
          </cell>
          <cell r="C15" t="str">
            <v xml:space="preserve">ШЕШЕНИН Андрей /SHESHENIN Andrey                                                  </v>
          </cell>
          <cell r="D15">
            <v>38945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 t="str">
            <v>101 121 347 11</v>
          </cell>
          <cell r="C16" t="str">
            <v xml:space="preserve">САМУСЕВ Иван/SAMUSEV Ivan </v>
          </cell>
          <cell r="D16">
            <v>38958</v>
          </cell>
          <cell r="E16" t="str">
            <v>МС</v>
          </cell>
          <cell r="F16" t="str">
            <v>Москва</v>
          </cell>
        </row>
        <row r="17">
          <cell r="A17">
            <v>17</v>
          </cell>
          <cell r="B17" t="str">
            <v>101 022 105 00</v>
          </cell>
          <cell r="C17" t="str">
            <v xml:space="preserve">КОРОЛЬКОВ Павел/KOROLKOV Pavel                                                      </v>
          </cell>
          <cell r="D17">
            <v>39061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 t="str">
            <v>101 234 218 71</v>
          </cell>
          <cell r="C18" t="str">
            <v xml:space="preserve">БОГОМОЛОВ Кирилл/BOGOMOLOV Kirill                                          </v>
          </cell>
          <cell r="D18">
            <v>39107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 t="str">
            <v>101 073 221 94</v>
          </cell>
          <cell r="C19" t="str">
            <v>КИМАКОВСКИЙ Захар /KIMAKOVSKII Zakhar</v>
          </cell>
          <cell r="D19">
            <v>39113</v>
          </cell>
          <cell r="E19" t="str">
            <v>МС</v>
          </cell>
          <cell r="F19" t="str">
            <v>Москва</v>
          </cell>
        </row>
        <row r="20">
          <cell r="A20">
            <v>20</v>
          </cell>
          <cell r="B20" t="str">
            <v>100 998 539 05</v>
          </cell>
          <cell r="C20" t="str">
            <v xml:space="preserve">ВАСИЛЬЕВ Тимофей /VASILEV Timofei                                              </v>
          </cell>
          <cell r="D20">
            <v>39183</v>
          </cell>
          <cell r="E20" t="str">
            <v>КМС</v>
          </cell>
          <cell r="F20" t="str">
            <v>Москва</v>
          </cell>
        </row>
        <row r="21">
          <cell r="A21">
            <v>21</v>
          </cell>
          <cell r="B21" t="str">
            <v>101 126 809 41</v>
          </cell>
          <cell r="C21" t="str">
            <v xml:space="preserve">ГРИГОРЬЕВ Сократ /GRIGORIEV Sokrat                           </v>
          </cell>
          <cell r="D21">
            <v>39226</v>
          </cell>
          <cell r="E21" t="str">
            <v>КМС</v>
          </cell>
          <cell r="F21" t="str">
            <v>Москва</v>
          </cell>
        </row>
        <row r="22">
          <cell r="A22">
            <v>22</v>
          </cell>
          <cell r="B22" t="str">
            <v>101 443 685 18</v>
          </cell>
          <cell r="C22" t="str">
            <v>ВОЛКОВ Михаил /VOLKOV Mikhail</v>
          </cell>
          <cell r="D22">
            <v>39253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 t="str">
            <v>101 510 735 41</v>
          </cell>
          <cell r="C23" t="str">
            <v xml:space="preserve">СЕРДЮКОВ Тимофей/SERDIUKOV Timofei </v>
          </cell>
          <cell r="D23">
            <v>39298</v>
          </cell>
          <cell r="E23" t="str">
            <v>КМС</v>
          </cell>
          <cell r="F23" t="str">
            <v>Москва</v>
          </cell>
        </row>
        <row r="24">
          <cell r="A24">
            <v>24</v>
          </cell>
          <cell r="B24" t="str">
            <v>101 159 825 77</v>
          </cell>
          <cell r="C24" t="str">
            <v>СЕРГЕЕВ Фёдор /SERGEEV Fedor</v>
          </cell>
          <cell r="D24">
            <v>39313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100 900 598 34</v>
          </cell>
          <cell r="C25" t="str">
            <v xml:space="preserve">КИРИЛЬЦЕВ Тимур/KIRILTSEV Timur                                                               </v>
          </cell>
          <cell r="D25">
            <v>39363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 t="str">
            <v>101 390 616 08</v>
          </cell>
          <cell r="C26" t="str">
            <v xml:space="preserve">СОКОЛОВСКИЙ Кирилл/SOKOLOVSKII Kirill </v>
          </cell>
          <cell r="D26">
            <v>39562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 t="str">
            <v>101 329 561 63</v>
          </cell>
          <cell r="C27" t="str">
            <v xml:space="preserve">САВОСТИКОВ Никита /SAVOSTIKOV Nikita </v>
          </cell>
          <cell r="D27">
            <v>39675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 t="str">
            <v>101 358 380 73</v>
          </cell>
          <cell r="C28" t="str">
            <v>ОСТРИЦОВ Ратмир /OSTRITSOV Ratmir</v>
          </cell>
          <cell r="D28">
            <v>39723</v>
          </cell>
          <cell r="E28" t="str">
            <v>КМС</v>
          </cell>
          <cell r="F28" t="str">
            <v>Москва</v>
          </cell>
        </row>
        <row r="29">
          <cell r="A29">
            <v>29</v>
          </cell>
          <cell r="B29" t="str">
            <v>101 521 101 28</v>
          </cell>
          <cell r="C29" t="str">
            <v>ЗАХАРОВ Илья /ZAKHAROV Ilya</v>
          </cell>
          <cell r="D29">
            <v>39780</v>
          </cell>
          <cell r="E29" t="str">
            <v>КМС</v>
          </cell>
          <cell r="F29" t="str">
            <v>Москва</v>
          </cell>
        </row>
        <row r="30">
          <cell r="A30">
            <v>30</v>
          </cell>
          <cell r="B30" t="str">
            <v>101 149 899 45</v>
          </cell>
          <cell r="C30" t="str">
            <v>БРЫЗГАЛОВ Даниил/BRYZGALOV Daniil</v>
          </cell>
          <cell r="D30">
            <v>38436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100 535 632 79</v>
          </cell>
          <cell r="C31" t="str">
            <v>СУДАРИКОВ Димитрий/SUDARIKOV Dimitriy</v>
          </cell>
          <cell r="D31">
            <v>37757</v>
          </cell>
          <cell r="E31" t="str">
            <v>КМС</v>
          </cell>
          <cell r="F31" t="str">
            <v>Москва</v>
          </cell>
        </row>
        <row r="32">
          <cell r="A32">
            <v>32</v>
          </cell>
          <cell r="B32" t="str">
            <v>101 551 225 82</v>
          </cell>
          <cell r="C32" t="str">
            <v>БОЛОТОВ Денис/BOLOTOV Denis</v>
          </cell>
          <cell r="D32">
            <v>32530</v>
          </cell>
          <cell r="E32" t="str">
            <v>1 сп.р.</v>
          </cell>
          <cell r="F32" t="str">
            <v>Москва</v>
          </cell>
        </row>
        <row r="33">
          <cell r="A33">
            <v>33</v>
          </cell>
        </row>
        <row r="34">
          <cell r="A34">
            <v>34</v>
          </cell>
          <cell r="B34" t="str">
            <v>101 075 956 16</v>
          </cell>
          <cell r="C34" t="str">
            <v>ПОТАПОВ Николай/POTAPOV Nikolai</v>
          </cell>
          <cell r="D34">
            <v>36505</v>
          </cell>
          <cell r="E34" t="str">
            <v>КМС</v>
          </cell>
          <cell r="F34" t="str">
            <v>Санкт-Петербург</v>
          </cell>
        </row>
        <row r="35">
          <cell r="A35">
            <v>35</v>
          </cell>
          <cell r="B35" t="str">
            <v>101 035 777 92</v>
          </cell>
          <cell r="C35" t="str">
            <v xml:space="preserve">АЛЕКСЕЕВ Лаврентий/ALEKSEEV LAVRENTII </v>
          </cell>
          <cell r="D35">
            <v>37602</v>
          </cell>
          <cell r="E35" t="str">
            <v>МСМК</v>
          </cell>
          <cell r="F35" t="str">
            <v>Санкт-Петербург</v>
          </cell>
        </row>
        <row r="36">
          <cell r="A36">
            <v>36</v>
          </cell>
          <cell r="B36" t="str">
            <v>100 637 813 22</v>
          </cell>
          <cell r="C36" t="str">
            <v>ШЕКЕЛАШВИЛИ Давид /SHEKELASHVILI DAVID</v>
          </cell>
          <cell r="D36">
            <v>37834</v>
          </cell>
          <cell r="E36" t="str">
            <v>МС</v>
          </cell>
          <cell r="F36" t="str">
            <v>Санкт-Петербург</v>
          </cell>
        </row>
        <row r="37">
          <cell r="A37">
            <v>37</v>
          </cell>
          <cell r="B37" t="str">
            <v>101 355 783 95</v>
          </cell>
          <cell r="C37" t="str">
            <v>ПРОКОФЬЕВ Степан/PROKOFEV Stepan</v>
          </cell>
          <cell r="D37">
            <v>39548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 t="str">
            <v>101 103 743 61</v>
          </cell>
          <cell r="C38" t="str">
            <v>ГОЛКОВ Михаил / GOLKOV MIKHAIL</v>
          </cell>
          <cell r="D38">
            <v>38749</v>
          </cell>
          <cell r="E38" t="str">
            <v>МС</v>
          </cell>
          <cell r="F38" t="str">
            <v>Санкт-Петербург</v>
          </cell>
        </row>
        <row r="39">
          <cell r="A39">
            <v>39</v>
          </cell>
          <cell r="B39" t="str">
            <v>100 904 201 48</v>
          </cell>
          <cell r="C39" t="str">
            <v xml:space="preserve">ГАЛИХАНОВ Денис/GALIKHANOV DENIS </v>
          </cell>
          <cell r="D39">
            <v>38909</v>
          </cell>
          <cell r="E39" t="str">
            <v>МС</v>
          </cell>
          <cell r="F39" t="str">
            <v>Санкт-Петербург</v>
          </cell>
        </row>
        <row r="40">
          <cell r="A40">
            <v>40</v>
          </cell>
          <cell r="B40" t="str">
            <v>101 116 260 65</v>
          </cell>
          <cell r="C40" t="str">
            <v xml:space="preserve">ПАВЛОВСКИЙ Дмитрий/ PAVLOVSKII DMITRII  </v>
          </cell>
          <cell r="D40">
            <v>39347</v>
          </cell>
          <cell r="E40" t="str">
            <v>КМС</v>
          </cell>
          <cell r="F40" t="str">
            <v>Санкт-Петербург</v>
          </cell>
        </row>
        <row r="41">
          <cell r="A41">
            <v>41</v>
          </cell>
          <cell r="B41" t="str">
            <v>101 422 169 36</v>
          </cell>
          <cell r="C41" t="str">
            <v xml:space="preserve">МОКЕЕВ Захар /MOKEEV ZAKHAR </v>
          </cell>
          <cell r="D41">
            <v>39466</v>
          </cell>
          <cell r="E41" t="str">
            <v>КМС</v>
          </cell>
          <cell r="F41" t="str">
            <v>Санкт-Петербург</v>
          </cell>
        </row>
        <row r="42">
          <cell r="A42">
            <v>42</v>
          </cell>
          <cell r="B42" t="str">
            <v>101 263 029 73</v>
          </cell>
          <cell r="C42" t="str">
            <v>ДЕМИШ Михаил/DEMISH MIKHAIL</v>
          </cell>
          <cell r="D42">
            <v>39472</v>
          </cell>
          <cell r="E42" t="str">
            <v>КМС</v>
          </cell>
          <cell r="F42" t="str">
            <v>Санкт-Петербург</v>
          </cell>
        </row>
        <row r="43">
          <cell r="A43">
            <v>43</v>
          </cell>
          <cell r="B43" t="str">
            <v>101 263 867 38</v>
          </cell>
          <cell r="C43" t="str">
            <v xml:space="preserve">БУТЕНКО Никита/ BUTENKO NIKITA </v>
          </cell>
          <cell r="D43">
            <v>39793</v>
          </cell>
          <cell r="E43" t="str">
            <v>КМС</v>
          </cell>
          <cell r="F43" t="str">
            <v>Санкт-Петербург</v>
          </cell>
        </row>
        <row r="44">
          <cell r="A44">
            <v>44</v>
          </cell>
          <cell r="B44" t="str">
            <v>100 779 524 16</v>
          </cell>
          <cell r="C44" t="str">
            <v>ЗАЛИПЯТСКИЙ Иван/ ZALIPYATSKIY IVAN</v>
          </cell>
          <cell r="D44">
            <v>37631</v>
          </cell>
          <cell r="E44" t="str">
            <v>МС</v>
          </cell>
          <cell r="F44" t="str">
            <v>Омская область</v>
          </cell>
        </row>
        <row r="45">
          <cell r="A45">
            <v>45</v>
          </cell>
          <cell r="B45" t="str">
            <v>100 918 855 55</v>
          </cell>
          <cell r="C45" t="str">
            <v xml:space="preserve">ПРОКУРАТОВ Александр/ PROKURATOV Aleksandr
</v>
          </cell>
          <cell r="D45">
            <v>38571</v>
          </cell>
          <cell r="E45" t="str">
            <v>МС</v>
          </cell>
          <cell r="F45" t="str">
            <v>Омская область</v>
          </cell>
        </row>
        <row r="46">
          <cell r="A46">
            <v>46</v>
          </cell>
          <cell r="B46" t="str">
            <v>100 101 933 67</v>
          </cell>
          <cell r="C46" t="str">
            <v>НИЧИПУРЕНКО Павел/NICHIPURENKO Pavel</v>
          </cell>
          <cell r="D46">
            <v>36098</v>
          </cell>
          <cell r="E46" t="str">
            <v>МС</v>
          </cell>
          <cell r="F46" t="str">
            <v>Омская область</v>
          </cell>
        </row>
        <row r="47">
          <cell r="A47">
            <v>47</v>
          </cell>
          <cell r="B47" t="str">
            <v>100 625269 88</v>
          </cell>
          <cell r="C47" t="str">
            <v>ШЕСТАКОВ Артем/SHESTAKOV Artem</v>
          </cell>
          <cell r="D47">
            <v>37882</v>
          </cell>
          <cell r="E47" t="str">
            <v>МС</v>
          </cell>
          <cell r="F47" t="str">
            <v>Омская область</v>
          </cell>
        </row>
        <row r="48">
          <cell r="A48">
            <v>48</v>
          </cell>
          <cell r="B48" t="str">
            <v>100 553 064 51</v>
          </cell>
          <cell r="C48" t="str">
            <v>ЛУЧНИКОВ Егор/LUCHNIKOV Egor</v>
          </cell>
          <cell r="D48">
            <v>37883</v>
          </cell>
          <cell r="E48" t="str">
            <v>МС</v>
          </cell>
          <cell r="F48" t="str">
            <v>Омская область</v>
          </cell>
        </row>
        <row r="49">
          <cell r="A49">
            <v>49</v>
          </cell>
          <cell r="B49" t="str">
            <v>100 957 874 80</v>
          </cell>
          <cell r="C49" t="str">
            <v>ТЕРЕШЕНОК Виталий/TERESHENOK Vitalii</v>
          </cell>
          <cell r="D49">
            <v>37065</v>
          </cell>
          <cell r="E49" t="str">
            <v>МС</v>
          </cell>
          <cell r="F49" t="str">
            <v>Омская область</v>
          </cell>
        </row>
        <row r="50">
          <cell r="A50">
            <v>50</v>
          </cell>
          <cell r="B50" t="str">
            <v>101 053 354 15</v>
          </cell>
          <cell r="C50" t="str">
            <v>МУХИН Михаил/MUKHIN Mikhail</v>
          </cell>
          <cell r="D50">
            <v>38507</v>
          </cell>
          <cell r="E50" t="str">
            <v>МС</v>
          </cell>
          <cell r="F50" t="str">
            <v>Омская область</v>
          </cell>
        </row>
        <row r="51">
          <cell r="A51">
            <v>51</v>
          </cell>
          <cell r="B51" t="str">
            <v>100 816 501 36</v>
          </cell>
          <cell r="C51" t="str">
            <v>ПУРЫГИН Максим/PURYGIN Maxim</v>
          </cell>
          <cell r="D51">
            <v>38520</v>
          </cell>
          <cell r="E51" t="str">
            <v>МС</v>
          </cell>
          <cell r="F51" t="str">
            <v>Омская область</v>
          </cell>
        </row>
        <row r="52">
          <cell r="A52">
            <v>52</v>
          </cell>
          <cell r="B52" t="str">
            <v>101 228 751 36</v>
          </cell>
          <cell r="C52" t="str">
            <v>ПУХОРЕВ Алексей/PUKHOREV Aleksei</v>
          </cell>
          <cell r="D52">
            <v>38841</v>
          </cell>
          <cell r="E52" t="str">
            <v>МС</v>
          </cell>
          <cell r="F52" t="str">
            <v>Омская область</v>
          </cell>
        </row>
        <row r="53">
          <cell r="A53">
            <v>53</v>
          </cell>
          <cell r="B53" t="str">
            <v>100 919 703 30</v>
          </cell>
          <cell r="C53" t="str">
            <v>КУЛАГИН Глеб/KULAGIN Gleb</v>
          </cell>
          <cell r="D53">
            <v>39380</v>
          </cell>
          <cell r="E53" t="str">
            <v>МС</v>
          </cell>
          <cell r="F53" t="str">
            <v>Омская область</v>
          </cell>
        </row>
        <row r="54">
          <cell r="A54">
            <v>54</v>
          </cell>
          <cell r="B54" t="str">
            <v>101 276 760 30</v>
          </cell>
          <cell r="C54" t="str">
            <v>ДОКШИН Андрей/DOKSHIN Andrei</v>
          </cell>
          <cell r="D54">
            <v>39734</v>
          </cell>
          <cell r="E54" t="str">
            <v>КМС</v>
          </cell>
          <cell r="F54" t="str">
            <v>Омская область</v>
          </cell>
        </row>
        <row r="55">
          <cell r="A55">
            <v>55</v>
          </cell>
          <cell r="B55" t="str">
            <v>101 301 136 59</v>
          </cell>
          <cell r="C55" t="str">
            <v>КЕЗЬ Федор/KEZ Fedor</v>
          </cell>
          <cell r="D55">
            <v>39760</v>
          </cell>
          <cell r="E55" t="str">
            <v>КМС</v>
          </cell>
          <cell r="F55" t="str">
            <v>Омская область</v>
          </cell>
        </row>
        <row r="56">
          <cell r="A56">
            <v>56</v>
          </cell>
          <cell r="B56" t="str">
            <v>100 919 608 32</v>
          </cell>
          <cell r="C56" t="str">
            <v>ХРИСТОЛЮБОВ Павел/HRISTOLYUBOV Pavel</v>
          </cell>
          <cell r="D56">
            <v>39392</v>
          </cell>
          <cell r="E56" t="str">
            <v>МС</v>
          </cell>
          <cell r="F56" t="str">
            <v>Омская область</v>
          </cell>
        </row>
        <row r="57">
          <cell r="A57">
            <v>57</v>
          </cell>
          <cell r="B57" t="str">
            <v>101 295 940 04</v>
          </cell>
          <cell r="C57" t="str">
            <v>МАСЛЮК Вениамин/MASLYUK Veniamin</v>
          </cell>
          <cell r="D57">
            <v>39502</v>
          </cell>
          <cell r="E57" t="str">
            <v>КМС</v>
          </cell>
          <cell r="F57" t="str">
            <v>Омская область</v>
          </cell>
        </row>
        <row r="58">
          <cell r="A58">
            <v>58</v>
          </cell>
          <cell r="B58" t="str">
            <v>101 295 844 05</v>
          </cell>
          <cell r="C58" t="str">
            <v>МАКАРОВ Георгий/MAKAROV Georgii</v>
          </cell>
          <cell r="D58">
            <v>39811</v>
          </cell>
          <cell r="E58" t="str">
            <v>КМС</v>
          </cell>
          <cell r="F58" t="str">
            <v>Кемеровская область- Кузбасс</v>
          </cell>
        </row>
        <row r="59">
          <cell r="A59">
            <v>59</v>
          </cell>
          <cell r="B59" t="str">
            <v>101 321 371 21</v>
          </cell>
          <cell r="C59" t="str">
            <v>ГИЧКИН Артем/GICHKIN Artem</v>
          </cell>
          <cell r="D59">
            <v>39697</v>
          </cell>
          <cell r="E59" t="str">
            <v>КМС</v>
          </cell>
          <cell r="F59" t="str">
            <v>Санкт-Петербург</v>
          </cell>
        </row>
        <row r="60">
          <cell r="A60">
            <v>60</v>
          </cell>
          <cell r="B60" t="str">
            <v>101 370 614 85</v>
          </cell>
          <cell r="C60" t="str">
            <v>ЛЕОНОВ Степан/LEONOV Stepan</v>
          </cell>
          <cell r="D60">
            <v>40480</v>
          </cell>
          <cell r="E60" t="str">
            <v>КМС</v>
          </cell>
          <cell r="F60" t="str">
            <v>Кемеровская область- Кузбасс</v>
          </cell>
        </row>
        <row r="61">
          <cell r="A61">
            <v>61</v>
          </cell>
          <cell r="B61" t="str">
            <v>101 611 610 36</v>
          </cell>
          <cell r="C61" t="str">
            <v>БОЧКАРЕВ Владислав/ BOCHKAREV Aleksandr</v>
          </cell>
          <cell r="D61">
            <v>34687</v>
          </cell>
          <cell r="E61" t="str">
            <v>1 сп.р.</v>
          </cell>
          <cell r="F61" t="str">
            <v>Москва</v>
          </cell>
        </row>
        <row r="62">
          <cell r="A62">
            <v>62</v>
          </cell>
          <cell r="B62" t="str">
            <v>101 609 856 28</v>
          </cell>
          <cell r="C62" t="str">
            <v>СМАГИН Владимир/ SMAGIN Vladimir</v>
          </cell>
          <cell r="D62">
            <v>30796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 t="str">
            <v>100 077 721 08</v>
          </cell>
          <cell r="C63" t="str">
            <v>ДУБЧЕНКО Александр/DUBCHENKO Aleksandr</v>
          </cell>
          <cell r="D63">
            <v>34749</v>
          </cell>
          <cell r="E63" t="str">
            <v>МСМК</v>
          </cell>
          <cell r="F63" t="str">
            <v>Тульская область</v>
          </cell>
        </row>
        <row r="64">
          <cell r="A64">
            <v>64</v>
          </cell>
          <cell r="B64" t="str">
            <v>100 097 375 68</v>
          </cell>
          <cell r="C64" t="str">
            <v>РОСТОВЦЕВ Сергей/ROSTOVTSEV Sergey</v>
          </cell>
          <cell r="D64">
            <v>35583</v>
          </cell>
          <cell r="E64" t="str">
            <v>МСМК</v>
          </cell>
          <cell r="F64" t="str">
            <v>Тульская область</v>
          </cell>
        </row>
        <row r="65">
          <cell r="A65">
            <v>65</v>
          </cell>
          <cell r="B65" t="str">
            <v>101 296 776 64</v>
          </cell>
          <cell r="C65" t="str">
            <v>КУНИН Андрей/ KUNIN Andrey</v>
          </cell>
          <cell r="D65">
            <v>39402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100 152 669 72</v>
          </cell>
          <cell r="C66" t="str">
            <v>НЕСТЕРОВ Дмитрий/NESTEROV Dmitry</v>
          </cell>
          <cell r="D66">
            <v>36202</v>
          </cell>
          <cell r="E66" t="str">
            <v>МСМК</v>
          </cell>
          <cell r="F66" t="str">
            <v>Тульская область</v>
          </cell>
        </row>
        <row r="67">
          <cell r="A67">
            <v>67</v>
          </cell>
          <cell r="B67" t="str">
            <v>101 339 027 33</v>
          </cell>
          <cell r="C67" t="str">
            <v>ПУШКАРЕВ Ярослав|PUSHKAREV Yaroslav</v>
          </cell>
          <cell r="D67">
            <v>39552</v>
          </cell>
          <cell r="E67" t="str">
            <v>КМС</v>
          </cell>
          <cell r="F67" t="str">
            <v>Санкт-Петербург</v>
          </cell>
        </row>
        <row r="68">
          <cell r="A68">
            <v>68</v>
          </cell>
          <cell r="B68" t="str">
            <v>100 159 142 46</v>
          </cell>
          <cell r="C68" t="str">
            <v>РОСТОВЦЕВ Михаил/ROSTOVTSEV Mikhail</v>
          </cell>
          <cell r="D68">
            <v>36409</v>
          </cell>
          <cell r="E68" t="str">
            <v>МС</v>
          </cell>
          <cell r="F68" t="str">
            <v>Тульская область</v>
          </cell>
        </row>
        <row r="69">
          <cell r="A69">
            <v>69</v>
          </cell>
          <cell r="B69" t="str">
            <v>100 349 344 31</v>
          </cell>
          <cell r="C69" t="str">
            <v>НАУМОВ Максим/NAUMOV Maxim</v>
          </cell>
          <cell r="D69">
            <v>36630</v>
          </cell>
          <cell r="E69" t="str">
            <v>МС</v>
          </cell>
          <cell r="F69" t="str">
            <v>Тульская область</v>
          </cell>
        </row>
        <row r="70">
          <cell r="A70">
            <v>70</v>
          </cell>
          <cell r="B70" t="str">
            <v>100 824 111 80</v>
          </cell>
          <cell r="C70" t="str">
            <v>МЕДЕНЕЦ Богдан/MEDENETS Bogdan</v>
          </cell>
          <cell r="D70">
            <v>38034</v>
          </cell>
          <cell r="E70" t="str">
            <v>МС</v>
          </cell>
          <cell r="F70" t="str">
            <v>Тульская область</v>
          </cell>
        </row>
        <row r="71">
          <cell r="A71">
            <v>71</v>
          </cell>
          <cell r="B71" t="str">
            <v>101 423 984 08</v>
          </cell>
          <cell r="C71" t="str">
            <v>АНДРЕЕВ Платон/ANDREEV Platon</v>
          </cell>
          <cell r="D71">
            <v>38177</v>
          </cell>
          <cell r="E71" t="str">
            <v>МС</v>
          </cell>
          <cell r="F71" t="str">
            <v>Тульская область</v>
          </cell>
        </row>
        <row r="72">
          <cell r="A72">
            <v>72</v>
          </cell>
          <cell r="B72" t="str">
            <v>100 831 045 30</v>
          </cell>
          <cell r="C72" t="str">
            <v>ГИРИЛОВИЧ Игорь/GIRILOVICH Igor</v>
          </cell>
          <cell r="D72">
            <v>38427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 t="str">
            <v>101 167 670 79</v>
          </cell>
          <cell r="C73" t="str">
            <v>КОРОБОВ Степан/KOROBOV Stepan</v>
          </cell>
          <cell r="D73">
            <v>39199</v>
          </cell>
          <cell r="E73" t="str">
            <v>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101 041 234 20</v>
          </cell>
          <cell r="C74" t="str">
            <v>СУЯТИН Мирослав/SUYATIN Miroslav</v>
          </cell>
          <cell r="D74">
            <v>38726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 t="str">
            <v>100 949 323 71</v>
          </cell>
          <cell r="C75" t="str">
            <v>БЫКОВСКИЙ Никита/BIKOVSKIY Nikita</v>
          </cell>
          <cell r="D75">
            <v>38917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 t="str">
            <v>101 045 966 96</v>
          </cell>
          <cell r="C76" t="str">
            <v>БЫКОВ Антон/BYKOV Anton</v>
          </cell>
          <cell r="D76">
            <v>38940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 t="str">
            <v>101 040 067 17</v>
          </cell>
          <cell r="C77" t="str">
            <v>СИДОРОВ Григорий/SIDOROV Grigorii</v>
          </cell>
          <cell r="D77">
            <v>39260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 t="str">
            <v>101 425 300 63</v>
          </cell>
          <cell r="C78" t="str">
            <v>РОСТОВЦЕВ Лев/ROSTOVTSEV Lev</v>
          </cell>
          <cell r="D78">
            <v>39303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 t="str">
            <v>101 141 430 15</v>
          </cell>
          <cell r="C79" t="str">
            <v>ГОДЗИН Александр/GODZIN Aleksandr</v>
          </cell>
          <cell r="D79">
            <v>39338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101 013 882 22</v>
          </cell>
          <cell r="C80" t="str">
            <v>СМИРНОВ Роман/SMIRNOV Roman</v>
          </cell>
          <cell r="D80">
            <v>39390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 t="str">
            <v>100 942 026 43</v>
          </cell>
          <cell r="C81" t="str">
            <v>ГЕРБУТ Дмитрий/GERBUT DMITRII</v>
          </cell>
          <cell r="D81">
            <v>39402</v>
          </cell>
          <cell r="E81" t="str">
            <v>МС</v>
          </cell>
          <cell r="F81" t="str">
            <v>Тульская область</v>
          </cell>
        </row>
        <row r="82">
          <cell r="A82">
            <v>82</v>
          </cell>
          <cell r="B82" t="str">
            <v>101 008 630 08</v>
          </cell>
          <cell r="C82" t="str">
            <v>ПУЧЕНКИН Артем/PUCHENKIN Artem</v>
          </cell>
          <cell r="D82">
            <v>39432</v>
          </cell>
          <cell r="E82" t="str">
            <v>КМС</v>
          </cell>
          <cell r="F82" t="str">
            <v>Тульская область</v>
          </cell>
        </row>
        <row r="83">
          <cell r="A83">
            <v>83</v>
          </cell>
          <cell r="B83" t="str">
            <v>101 419 933 31</v>
          </cell>
          <cell r="C83" t="str">
            <v>ШИШКИН Иван/SHISHKIN Ivan</v>
          </cell>
          <cell r="D83">
            <v>39651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101 424 019 43</v>
          </cell>
          <cell r="C84" t="str">
            <v>КАЗАК Иван/KAZAK Ivan</v>
          </cell>
          <cell r="D84">
            <v>39667</v>
          </cell>
          <cell r="E84" t="str">
            <v>1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101 328 538 10</v>
          </cell>
          <cell r="C85" t="str">
            <v>НИКИШИН Александр/NIKISHIN Aleksandr</v>
          </cell>
          <cell r="D85">
            <v>39671</v>
          </cell>
          <cell r="E85" t="str">
            <v>КМС</v>
          </cell>
          <cell r="F85" t="str">
            <v>Тульская область</v>
          </cell>
        </row>
        <row r="86">
          <cell r="A86">
            <v>86</v>
          </cell>
          <cell r="B86" t="str">
            <v>101 310 286 91</v>
          </cell>
          <cell r="C86" t="str">
            <v>ЗЫБИН Артем/ZIBIN Artyom</v>
          </cell>
          <cell r="D86">
            <v>39747</v>
          </cell>
          <cell r="E86" t="str">
            <v>КМС</v>
          </cell>
          <cell r="F86" t="str">
            <v>Тульская область</v>
          </cell>
        </row>
        <row r="87">
          <cell r="A87">
            <v>87</v>
          </cell>
          <cell r="B87" t="str">
            <v>101 322 501 84</v>
          </cell>
          <cell r="C87" t="str">
            <v>ЯНЧУК Роман/YANCHUK Roman</v>
          </cell>
          <cell r="D87">
            <v>39759</v>
          </cell>
          <cell r="E87" t="str">
            <v>КМС</v>
          </cell>
          <cell r="F87" t="str">
            <v>Тульская область</v>
          </cell>
        </row>
        <row r="88">
          <cell r="A88">
            <v>88</v>
          </cell>
          <cell r="B88" t="str">
            <v>101 336 051 54</v>
          </cell>
          <cell r="C88" t="str">
            <v>САМОЙЛОВ Артем/SAMOILOV Artem</v>
          </cell>
          <cell r="D88">
            <v>39864</v>
          </cell>
          <cell r="E88" t="str">
            <v>КМС</v>
          </cell>
          <cell r="F88" t="str">
            <v>Тульская область</v>
          </cell>
        </row>
        <row r="89">
          <cell r="A89">
            <v>89</v>
          </cell>
          <cell r="B89" t="str">
            <v>101 315 478 45</v>
          </cell>
          <cell r="C89" t="str">
            <v>АХТАМОВ Кирилл/ AKHTAMOV Kirill</v>
          </cell>
          <cell r="D89">
            <v>39276</v>
          </cell>
          <cell r="E89" t="str">
            <v>КМС</v>
          </cell>
          <cell r="F89" t="str">
            <v>Иркутская область</v>
          </cell>
        </row>
        <row r="90">
          <cell r="A90">
            <v>90</v>
          </cell>
          <cell r="B90" t="str">
            <v>101 402 224 73</v>
          </cell>
          <cell r="C90" t="str">
            <v>БЕРТУНОВ Максим/BERTUNOV Maksim</v>
          </cell>
          <cell r="D90">
            <v>39609</v>
          </cell>
          <cell r="E90" t="str">
            <v>КМС</v>
          </cell>
          <cell r="F90" t="str">
            <v>Иркутская область</v>
          </cell>
        </row>
        <row r="91">
          <cell r="A91">
            <v>91</v>
          </cell>
          <cell r="B91" t="str">
            <v>101 403 093 69</v>
          </cell>
          <cell r="C91" t="str">
            <v>СКАЛКИН Кирилл/SKALKIN Kirill</v>
          </cell>
          <cell r="D91">
            <v>39744</v>
          </cell>
          <cell r="E91" t="str">
            <v>КМС</v>
          </cell>
          <cell r="F91" t="str">
            <v>Иркутская область</v>
          </cell>
        </row>
        <row r="92">
          <cell r="A92">
            <v>92</v>
          </cell>
          <cell r="B92" t="str">
            <v>101 245 087 76</v>
          </cell>
          <cell r="C92" t="str">
            <v>ВАХНИН Александр/ VAKHNIN Aleksandr</v>
          </cell>
          <cell r="D92">
            <v>35087</v>
          </cell>
          <cell r="E92" t="str">
            <v>КМС</v>
          </cell>
          <cell r="F92" t="str">
            <v>Московская область</v>
          </cell>
        </row>
        <row r="93">
          <cell r="A93">
            <v>93</v>
          </cell>
          <cell r="B93" t="str">
            <v>101 156 472 22</v>
          </cell>
          <cell r="C93" t="str">
            <v>КОНДРАТЬЕВ Михаил/KONDRATEV Mikhail</v>
          </cell>
          <cell r="D93">
            <v>39463</v>
          </cell>
          <cell r="E93" t="str">
            <v>КМС</v>
          </cell>
          <cell r="F93" t="str">
            <v>Московская область</v>
          </cell>
        </row>
        <row r="94">
          <cell r="A94">
            <v>94</v>
          </cell>
          <cell r="B94" t="str">
            <v>101 181 577 04</v>
          </cell>
          <cell r="C94" t="str">
            <v>ШЕСТОПАЛОВ Владислав/SHESTOPALOV Vladislav</v>
          </cell>
          <cell r="D94">
            <v>39622</v>
          </cell>
          <cell r="E94" t="str">
            <v>2 сп.р.</v>
          </cell>
          <cell r="F94" t="str">
            <v>Московская область</v>
          </cell>
        </row>
        <row r="95">
          <cell r="A95">
            <v>95</v>
          </cell>
          <cell r="B95" t="str">
            <v>100 349 058 36</v>
          </cell>
          <cell r="C95" t="str">
            <v>КОМКОВ Даниил/KOMKOV Daniil</v>
          </cell>
          <cell r="D95">
            <v>36780</v>
          </cell>
          <cell r="E95" t="str">
            <v>МСМК</v>
          </cell>
          <cell r="F95" t="str">
            <v>Республика Крым</v>
          </cell>
        </row>
        <row r="96">
          <cell r="A96">
            <v>96</v>
          </cell>
          <cell r="B96" t="str">
            <v>101 528 988 58</v>
          </cell>
          <cell r="C96" t="str">
            <v xml:space="preserve">ГРИГОРЯН Эдуард/ GIGORYAN Eduard </v>
          </cell>
          <cell r="D96">
            <v>39814</v>
          </cell>
          <cell r="F96" t="str">
            <v>Армения</v>
          </cell>
        </row>
        <row r="97">
          <cell r="A97">
            <v>97</v>
          </cell>
          <cell r="B97" t="str">
            <v>101 425 791 69</v>
          </cell>
          <cell r="C97" t="str">
            <v xml:space="preserve">МИРЗОЯН Алек/MIRZOYAN Alen  </v>
          </cell>
          <cell r="D97">
            <v>39448</v>
          </cell>
          <cell r="F97" t="str">
            <v>Армения</v>
          </cell>
        </row>
        <row r="98">
          <cell r="A98">
            <v>98</v>
          </cell>
          <cell r="B98" t="str">
            <v>101 528 989 59</v>
          </cell>
          <cell r="C98" t="str">
            <v xml:space="preserve">ШАВЕРЛЯН Гариген/ SHAVERDYAN Garegin  </v>
          </cell>
          <cell r="D98">
            <v>39448</v>
          </cell>
          <cell r="F98" t="str">
            <v>Армения</v>
          </cell>
        </row>
        <row r="99">
          <cell r="A99">
            <v>99</v>
          </cell>
          <cell r="B99" t="str">
            <v>101 425 792 70</v>
          </cell>
          <cell r="C99" t="str">
            <v xml:space="preserve">ИСРАЕЛЯН Арутюн/ ISRAYELYAN Harutyun  </v>
          </cell>
          <cell r="D99">
            <v>39448</v>
          </cell>
          <cell r="F99" t="str">
            <v>Армения</v>
          </cell>
        </row>
        <row r="100">
          <cell r="A100">
            <v>192</v>
          </cell>
          <cell r="B100" t="str">
            <v>100 950 119 85</v>
          </cell>
          <cell r="C100" t="str">
            <v>ПОЧЕРНЯЕВ Николай/ POCHERNIAEV Nikolai</v>
          </cell>
          <cell r="D100">
            <v>38515</v>
          </cell>
          <cell r="F100" t="str">
            <v>Тульская область</v>
          </cell>
        </row>
        <row r="101">
          <cell r="A101">
            <v>193</v>
          </cell>
          <cell r="B101" t="str">
            <v>100 939 902 53</v>
          </cell>
          <cell r="C101" t="str">
            <v>МАЙОРОВ Ждан/MAIOROV ZHDAN</v>
          </cell>
          <cell r="D101">
            <v>38453</v>
          </cell>
          <cell r="F101" t="str">
            <v>Тульская область</v>
          </cell>
        </row>
        <row r="102">
          <cell r="A102">
            <v>194</v>
          </cell>
          <cell r="B102" t="str">
            <v>101 040 819 90</v>
          </cell>
          <cell r="C102" t="str">
            <v>МАСТЮГИН Максим/ MASTIUGIM Maksim</v>
          </cell>
          <cell r="D102">
            <v>39148</v>
          </cell>
          <cell r="E102" t="str">
            <v>КМС</v>
          </cell>
          <cell r="F102" t="str">
            <v>Москва</v>
          </cell>
        </row>
        <row r="103">
          <cell r="A103">
            <v>195</v>
          </cell>
          <cell r="B103">
            <v>132131</v>
          </cell>
          <cell r="C103" t="str">
            <v>ВИТАКЕР Стив/ WHITAKER Steve</v>
          </cell>
          <cell r="F103" t="str">
            <v>Великобритания</v>
          </cell>
        </row>
        <row r="104">
          <cell r="A104">
            <v>196</v>
          </cell>
          <cell r="B104">
            <v>132132</v>
          </cell>
          <cell r="C104" t="str">
            <v>ЛОРЕНЦО Джетти/LORENCO Dgetti</v>
          </cell>
          <cell r="D104">
            <v>32321</v>
          </cell>
          <cell r="F104" t="str">
            <v>Италия</v>
          </cell>
        </row>
        <row r="105">
          <cell r="A105">
            <v>197</v>
          </cell>
          <cell r="B105" t="str">
            <v>101 520 433 39</v>
          </cell>
          <cell r="C105" t="str">
            <v>СМОЛЯК Ярослав/SMOLYAK Yaroslav</v>
          </cell>
          <cell r="D105">
            <v>40165</v>
          </cell>
          <cell r="E105" t="str">
            <v>1 сп.р.</v>
          </cell>
          <cell r="F105" t="str">
            <v>Москва</v>
          </cell>
        </row>
        <row r="108">
          <cell r="A108">
            <v>100</v>
          </cell>
          <cell r="B108" t="str">
            <v>100 074 984 84</v>
          </cell>
          <cell r="C108" t="str">
            <v xml:space="preserve">ВОЙНОВА Анастасия/VOINOVA Anasta </v>
          </cell>
          <cell r="D108">
            <v>34005</v>
          </cell>
          <cell r="E108" t="str">
            <v>ЗМС</v>
          </cell>
          <cell r="F108" t="str">
            <v>Москва</v>
          </cell>
        </row>
        <row r="109">
          <cell r="A109">
            <v>101</v>
          </cell>
          <cell r="B109" t="str">
            <v>100 072 724 55</v>
          </cell>
          <cell r="C109" t="str">
            <v xml:space="preserve">ШМЕЛЕВА Дарья/SHMELEVA Daria        </v>
          </cell>
          <cell r="D109">
            <v>34633</v>
          </cell>
          <cell r="E109" t="str">
            <v>ЗМС</v>
          </cell>
          <cell r="F109" t="str">
            <v>Москва</v>
          </cell>
        </row>
        <row r="110">
          <cell r="A110">
            <v>102</v>
          </cell>
          <cell r="B110" t="str">
            <v>100 077 402 77</v>
          </cell>
          <cell r="C110" t="str">
            <v xml:space="preserve">АБАСОВА Наталья /ABASOVA Natalia                                                        </v>
          </cell>
          <cell r="D110">
            <v>34840</v>
          </cell>
          <cell r="E110" t="str">
            <v>МСМК</v>
          </cell>
          <cell r="F110" t="str">
            <v>Москва</v>
          </cell>
        </row>
        <row r="111">
          <cell r="A111">
            <v>103</v>
          </cell>
          <cell r="B111" t="str">
            <v>100 146 301 09</v>
          </cell>
          <cell r="C111" t="str">
            <v>ВАЩЕНКО Полина /VASHCHENKO Polina</v>
          </cell>
          <cell r="D111">
            <v>36529</v>
          </cell>
          <cell r="E111" t="str">
            <v>МСМК</v>
          </cell>
          <cell r="F111" t="str">
            <v>Москва</v>
          </cell>
        </row>
        <row r="112">
          <cell r="A112">
            <v>104</v>
          </cell>
          <cell r="B112" t="str">
            <v>100 349 197 78</v>
          </cell>
          <cell r="C112" t="str">
            <v xml:space="preserve">БУРЛАКОВА Яна/BURLAKOVA Iana </v>
          </cell>
          <cell r="D112">
            <v>36739</v>
          </cell>
          <cell r="E112" t="str">
            <v>ЗМС</v>
          </cell>
          <cell r="F112" t="str">
            <v>Москва</v>
          </cell>
        </row>
        <row r="113">
          <cell r="A113">
            <v>105</v>
          </cell>
          <cell r="B113" t="str">
            <v>100 901 875 50</v>
          </cell>
          <cell r="C113" t="str">
            <v xml:space="preserve">ЛЫСЕНКО Алина /LYSENKO Alina                                  </v>
          </cell>
          <cell r="D113">
            <v>37758</v>
          </cell>
          <cell r="E113" t="str">
            <v>МСМК</v>
          </cell>
          <cell r="F113" t="str">
            <v>Москва</v>
          </cell>
        </row>
        <row r="114">
          <cell r="A114">
            <v>106</v>
          </cell>
          <cell r="B114" t="str">
            <v>100 787 947 00</v>
          </cell>
          <cell r="C114" t="str">
            <v xml:space="preserve">БОГОМОЛОВА Елизавета /BOGOMOLOVA Elizaveta                             </v>
          </cell>
          <cell r="D114">
            <v>37812</v>
          </cell>
          <cell r="E114" t="str">
            <v>МС</v>
          </cell>
          <cell r="F114" t="str">
            <v>Москва</v>
          </cell>
        </row>
        <row r="115">
          <cell r="A115">
            <v>107</v>
          </cell>
          <cell r="B115" t="str">
            <v>100 779 495 84</v>
          </cell>
          <cell r="C115" t="str">
            <v xml:space="preserve">БЛАГОДАРОВА Варвара/BLAGODAROVA Varvara                                       </v>
          </cell>
          <cell r="D115">
            <v>37972</v>
          </cell>
          <cell r="E115" t="str">
            <v>МС</v>
          </cell>
          <cell r="F115" t="str">
            <v>Москва</v>
          </cell>
        </row>
        <row r="116">
          <cell r="A116">
            <v>108</v>
          </cell>
          <cell r="B116" t="str">
            <v>101 040 215 68</v>
          </cell>
          <cell r="C116" t="str">
            <v>БУЗИНА Елизавета /BUZINA Elizaveta</v>
          </cell>
          <cell r="D116">
            <v>38246</v>
          </cell>
          <cell r="E116" t="str">
            <v>МС</v>
          </cell>
          <cell r="F116" t="str">
            <v>Москва</v>
          </cell>
        </row>
        <row r="117">
          <cell r="A117">
            <v>109</v>
          </cell>
          <cell r="B117" t="str">
            <v>101 020 506 50</v>
          </cell>
          <cell r="C117" t="str">
            <v xml:space="preserve">АРТЕМОВА Вера  /ARTEMOVA Vera                                                       </v>
          </cell>
          <cell r="D117">
            <v>38399</v>
          </cell>
          <cell r="E117" t="str">
            <v>МС</v>
          </cell>
          <cell r="F117" t="str">
            <v>Москва</v>
          </cell>
        </row>
        <row r="118">
          <cell r="A118">
            <v>110</v>
          </cell>
          <cell r="B118" t="str">
            <v>100 949 173 12</v>
          </cell>
          <cell r="C118" t="str">
            <v>СОЛОЗОБОВА Елизавета/SOLOZOBOVA Elizaveta</v>
          </cell>
          <cell r="D118">
            <v>38671</v>
          </cell>
          <cell r="E118" t="str">
            <v>МС</v>
          </cell>
          <cell r="F118" t="str">
            <v>Москва</v>
          </cell>
        </row>
        <row r="119">
          <cell r="A119">
            <v>111</v>
          </cell>
          <cell r="B119" t="str">
            <v>100 948 933 63</v>
          </cell>
          <cell r="C119" t="str">
            <v xml:space="preserve">СЕМЕНЮК Яна/SEMENYUK Yana </v>
          </cell>
          <cell r="D119">
            <v>38783</v>
          </cell>
          <cell r="E119" t="str">
            <v>МС</v>
          </cell>
          <cell r="F119" t="str">
            <v>Москва</v>
          </cell>
        </row>
        <row r="120">
          <cell r="A120">
            <v>112</v>
          </cell>
          <cell r="B120" t="str">
            <v>100 894 611 61</v>
          </cell>
          <cell r="C120" t="str">
            <v>НОВИКОВА Софья/NOVIKOVA Sofia</v>
          </cell>
          <cell r="D120">
            <v>38988</v>
          </cell>
          <cell r="E120" t="str">
            <v>МС</v>
          </cell>
          <cell r="F120" t="str">
            <v>Москва</v>
          </cell>
        </row>
        <row r="121">
          <cell r="A121">
            <v>113</v>
          </cell>
          <cell r="B121" t="str">
            <v>101 357 212 69</v>
          </cell>
          <cell r="C121" t="str">
            <v>ПЕРМИНОВА Валерия/Perminova Valeriya</v>
          </cell>
          <cell r="D121">
            <v>35288</v>
          </cell>
          <cell r="F121" t="str">
            <v>Москва</v>
          </cell>
        </row>
        <row r="122">
          <cell r="A122">
            <v>114</v>
          </cell>
          <cell r="B122" t="str">
            <v>101 124 634 00</v>
          </cell>
          <cell r="C122" t="str">
            <v>САШЕНКОВА Александра /SASHENKOVA Aleksandra</v>
          </cell>
          <cell r="D122">
            <v>39458</v>
          </cell>
          <cell r="E122" t="str">
            <v>КМС</v>
          </cell>
          <cell r="F122" t="str">
            <v>Москва</v>
          </cell>
        </row>
        <row r="123">
          <cell r="A123">
            <v>115</v>
          </cell>
          <cell r="B123" t="str">
            <v>101 315 435 02</v>
          </cell>
          <cell r="C123" t="str">
            <v>СОЛОЗОБОВА Вероника /SOLOZOBOVA Veronika</v>
          </cell>
          <cell r="D123">
            <v>39647</v>
          </cell>
          <cell r="E123" t="str">
            <v>МС</v>
          </cell>
          <cell r="F123" t="str">
            <v>Москва</v>
          </cell>
        </row>
        <row r="124">
          <cell r="A124">
            <v>116</v>
          </cell>
          <cell r="B124" t="str">
            <v>101 284 194 92</v>
          </cell>
          <cell r="C124" t="str">
            <v>СТУДЕННИКОВА Ярослава/STUDENNIKOVA Yaroslava</v>
          </cell>
          <cell r="D124">
            <v>39785</v>
          </cell>
          <cell r="E124" t="str">
            <v>МС</v>
          </cell>
          <cell r="F124" t="str">
            <v>Москва</v>
          </cell>
        </row>
        <row r="125">
          <cell r="A125">
            <v>117</v>
          </cell>
          <cell r="B125" t="str">
            <v>101 372 706 43</v>
          </cell>
          <cell r="C125" t="str">
            <v>АЛЕКСЕЕВА Васса /ALEKSEEVA Vassa</v>
          </cell>
          <cell r="D125">
            <v>39897</v>
          </cell>
          <cell r="E125" t="str">
            <v>КМС</v>
          </cell>
          <cell r="F125" t="str">
            <v>Москва</v>
          </cell>
        </row>
        <row r="126">
          <cell r="A126">
            <v>118</v>
          </cell>
          <cell r="B126" t="str">
            <v>100 838 441 54</v>
          </cell>
          <cell r="C126" t="str">
            <v>СМИРНОВА Анна/SMIRNOVA Anna</v>
          </cell>
          <cell r="D126">
            <v>39353</v>
          </cell>
          <cell r="E126" t="str">
            <v>КМС</v>
          </cell>
          <cell r="F126" t="str">
            <v>Москва</v>
          </cell>
        </row>
        <row r="127">
          <cell r="A127">
            <v>119</v>
          </cell>
          <cell r="B127" t="str">
            <v>101 127 096 37</v>
          </cell>
          <cell r="C127" t="str">
            <v>ФАРАФОНТОВА Елизавета/FARAFONTOVA Elizaveta</v>
          </cell>
          <cell r="D127">
            <v>39296</v>
          </cell>
          <cell r="E127" t="str">
            <v>КМС</v>
          </cell>
          <cell r="F127" t="str">
            <v>Москва</v>
          </cell>
        </row>
        <row r="128">
          <cell r="A128">
            <v>120</v>
          </cell>
          <cell r="B128" t="str">
            <v>101 201 202 35</v>
          </cell>
          <cell r="C128" t="str">
            <v xml:space="preserve">ГОЛУЕНКО Дарья/GOLUENKO Darya                                                    </v>
          </cell>
          <cell r="D128">
            <v>39166</v>
          </cell>
          <cell r="E128" t="str">
            <v>КМС</v>
          </cell>
          <cell r="F128" t="str">
            <v>Москва</v>
          </cell>
        </row>
        <row r="129">
          <cell r="A129">
            <v>121</v>
          </cell>
          <cell r="B129" t="str">
            <v>100 090 456 36</v>
          </cell>
          <cell r="C129" t="str">
            <v>АНТОНОВА Наталия /ANTONOVA NATALIIA</v>
          </cell>
          <cell r="D129">
            <v>34844</v>
          </cell>
          <cell r="E129" t="str">
            <v>ЗМС</v>
          </cell>
          <cell r="F129" t="str">
            <v>Санкт-Петербург</v>
          </cell>
        </row>
        <row r="130">
          <cell r="A130">
            <v>122</v>
          </cell>
          <cell r="B130" t="str">
            <v>100 797 770 26</v>
          </cell>
          <cell r="C130" t="str">
            <v>САМСОНОВА Анастасия/SAMSONOVA  Anastasia</v>
          </cell>
          <cell r="D130">
            <v>38050</v>
          </cell>
          <cell r="E130" t="str">
            <v>МС</v>
          </cell>
          <cell r="F130" t="str">
            <v>Санкт-Петербург</v>
          </cell>
        </row>
        <row r="131">
          <cell r="A131">
            <v>123</v>
          </cell>
          <cell r="B131" t="str">
            <v>100 904 206 53</v>
          </cell>
          <cell r="C131" t="str">
            <v>ИМИНОВА Камила/IMINOVA Kamila</v>
          </cell>
          <cell r="D131">
            <v>38763</v>
          </cell>
          <cell r="E131" t="str">
            <v>МС</v>
          </cell>
          <cell r="F131" t="str">
            <v>Санкт-Петербург</v>
          </cell>
        </row>
        <row r="132">
          <cell r="A132">
            <v>124</v>
          </cell>
          <cell r="B132" t="str">
            <v>101 154 961 63</v>
          </cell>
          <cell r="C132" t="str">
            <v>ЕФИМОВА Виктория /EFIMOVA Viktoriya</v>
          </cell>
          <cell r="D132">
            <v>38895</v>
          </cell>
          <cell r="E132" t="str">
            <v>МС</v>
          </cell>
          <cell r="F132" t="str">
            <v>Санкт-Петербург</v>
          </cell>
        </row>
        <row r="133">
          <cell r="A133">
            <v>125</v>
          </cell>
          <cell r="B133" t="str">
            <v>100 930 692 58</v>
          </cell>
          <cell r="C133" t="str">
            <v>БОГДАНОВА Алена/BOGDANOVA Alyona</v>
          </cell>
          <cell r="D133">
            <v>38836</v>
          </cell>
          <cell r="E133" t="str">
            <v>МС</v>
          </cell>
          <cell r="F133" t="str">
            <v>Санкт-Петербург</v>
          </cell>
        </row>
        <row r="134">
          <cell r="A134">
            <v>126</v>
          </cell>
          <cell r="B134" t="str">
            <v>101 285 898 50</v>
          </cell>
          <cell r="C134" t="str">
            <v>БЕЛЯЕВА Анна/BELIAEVA Anna</v>
          </cell>
          <cell r="D134">
            <v>38965</v>
          </cell>
          <cell r="E134" t="str">
            <v>МС</v>
          </cell>
          <cell r="F134" t="str">
            <v>Санкт-Петербург</v>
          </cell>
        </row>
        <row r="135">
          <cell r="A135">
            <v>127</v>
          </cell>
          <cell r="B135" t="str">
            <v>100 919 712 39</v>
          </cell>
          <cell r="C135" t="str">
            <v>ГУЦА Дарья/GUTSA Dadia</v>
          </cell>
          <cell r="D135">
            <v>38975</v>
          </cell>
          <cell r="E135" t="str">
            <v>МС</v>
          </cell>
          <cell r="F135" t="str">
            <v>Санкт-Петербург</v>
          </cell>
        </row>
        <row r="136">
          <cell r="A136">
            <v>128</v>
          </cell>
          <cell r="B136" t="str">
            <v>100 807 482 38</v>
          </cell>
          <cell r="C136" t="str">
            <v xml:space="preserve">ЧЕРТИХИНА Юлия/CHERTIKHINA IULIIA </v>
          </cell>
          <cell r="D136">
            <v>39121</v>
          </cell>
          <cell r="E136" t="str">
            <v>МС</v>
          </cell>
          <cell r="F136" t="str">
            <v>Санкт-Петербург</v>
          </cell>
        </row>
        <row r="137">
          <cell r="A137">
            <v>129</v>
          </cell>
          <cell r="B137" t="str">
            <v>100 900 531 64</v>
          </cell>
          <cell r="C137" t="str">
            <v>КЛИМЕНКО Эвелина /KLIMENKO EVELINA</v>
          </cell>
          <cell r="D137">
            <v>39217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130</v>
          </cell>
          <cell r="B138" t="str">
            <v>101 276 131 80</v>
          </cell>
          <cell r="C138" t="str">
            <v xml:space="preserve">ПЕРШИНА Анастасия/ PERSHINA ANASTASIIA </v>
          </cell>
          <cell r="D138">
            <v>39810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131</v>
          </cell>
          <cell r="B139" t="str">
            <v>101 374 222 07</v>
          </cell>
          <cell r="C139" t="str">
            <v>БЕЛЯЕВА Мария /BELIAEVA MARIIA</v>
          </cell>
          <cell r="D139">
            <v>39866</v>
          </cell>
          <cell r="E139" t="str">
            <v>МС</v>
          </cell>
          <cell r="F139" t="str">
            <v>Санкт-Петербург</v>
          </cell>
        </row>
        <row r="140">
          <cell r="A140">
            <v>132</v>
          </cell>
          <cell r="B140" t="str">
            <v>101 038 453 52</v>
          </cell>
          <cell r="C140" t="str">
            <v>КУЗЬМИНОВА Яна/KUZMINOVA Yana</v>
          </cell>
          <cell r="D140">
            <v>38893</v>
          </cell>
          <cell r="E140" t="str">
            <v>КМС</v>
          </cell>
          <cell r="F140" t="str">
            <v>Республика Адыгея</v>
          </cell>
        </row>
        <row r="141">
          <cell r="A141">
            <v>133</v>
          </cell>
          <cell r="B141" t="str">
            <v>101 144 653 37</v>
          </cell>
          <cell r="C141" t="str">
            <v>ГЕЙКО Диана/GEIKO Diana</v>
          </cell>
          <cell r="D141">
            <v>39338</v>
          </cell>
          <cell r="E141" t="str">
            <v>КМС</v>
          </cell>
          <cell r="F141" t="str">
            <v>Республика Адыгея</v>
          </cell>
        </row>
        <row r="142">
          <cell r="A142">
            <v>134</v>
          </cell>
          <cell r="B142" t="str">
            <v>101 069 322 75</v>
          </cell>
          <cell r="C142" t="str">
            <v xml:space="preserve">ПОТАПОВА Екатерина/POTAPOVA Ekaterina </v>
          </cell>
          <cell r="D142">
            <v>38649</v>
          </cell>
          <cell r="E142" t="str">
            <v>КМС</v>
          </cell>
          <cell r="F142" t="str">
            <v>Кемеровская область -Кузбасс</v>
          </cell>
        </row>
        <row r="143">
          <cell r="A143">
            <v>135</v>
          </cell>
          <cell r="B143" t="str">
            <v>101 498 438 63</v>
          </cell>
          <cell r="C143" t="str">
            <v>ЕФРЕМОВА Карина/YEFREMOVA Karina</v>
          </cell>
          <cell r="D143">
            <v>40297</v>
          </cell>
          <cell r="E143" t="str">
            <v>КМС</v>
          </cell>
          <cell r="F143" t="str">
            <v>Кемеровская область -Кузбасс</v>
          </cell>
        </row>
        <row r="144">
          <cell r="A144">
            <v>136</v>
          </cell>
          <cell r="B144" t="str">
            <v>101 611 585 11</v>
          </cell>
          <cell r="C144" t="str">
            <v>АНДРЕЕВА Ксения/ANDREEVA Kseniia</v>
          </cell>
          <cell r="D144">
            <v>36154</v>
          </cell>
          <cell r="E144" t="str">
            <v>1 сп.р.</v>
          </cell>
          <cell r="F144" t="str">
            <v>ULA</v>
          </cell>
        </row>
        <row r="145">
          <cell r="A145">
            <v>137</v>
          </cell>
        </row>
        <row r="146">
          <cell r="A146">
            <v>138</v>
          </cell>
          <cell r="B146" t="str">
            <v>100 917 331 83</v>
          </cell>
          <cell r="C146" t="str">
            <v>КРОТКОВА Наталья/KROTKOVA Natalia</v>
          </cell>
          <cell r="D146">
            <v>31898</v>
          </cell>
          <cell r="E146" t="str">
            <v>КМС</v>
          </cell>
          <cell r="F146" t="str">
            <v>Тульская область</v>
          </cell>
        </row>
        <row r="147">
          <cell r="A147">
            <v>139</v>
          </cell>
        </row>
        <row r="148">
          <cell r="A148">
            <v>140</v>
          </cell>
          <cell r="B148" t="str">
            <v>100 074 985 85</v>
          </cell>
          <cell r="C148" t="str">
            <v>АВЕРИНА Мария/AVERINA Mariia</v>
          </cell>
          <cell r="D148">
            <v>34246</v>
          </cell>
          <cell r="E148" t="str">
            <v>МСМК</v>
          </cell>
          <cell r="F148" t="str">
            <v>Тульская область</v>
          </cell>
        </row>
        <row r="149">
          <cell r="A149">
            <v>141</v>
          </cell>
          <cell r="B149" t="str">
            <v>100 077 399 74</v>
          </cell>
          <cell r="C149" t="str">
            <v>ХАТУНЦЕВА Гульназ/KHATUNTSEVA Gulnaz</v>
          </cell>
          <cell r="D149">
            <v>34445</v>
          </cell>
          <cell r="E149" t="str">
            <v>ЗМС</v>
          </cell>
          <cell r="F149" t="str">
            <v>Тульская область</v>
          </cell>
        </row>
        <row r="150">
          <cell r="A150">
            <v>142</v>
          </cell>
          <cell r="B150" t="str">
            <v>100 091 835 57</v>
          </cell>
          <cell r="C150" t="str">
            <v>КЛИМОВА Диана/KLIMOVA Diana</v>
          </cell>
          <cell r="D150">
            <v>35346</v>
          </cell>
          <cell r="E150" t="str">
            <v>МСМК</v>
          </cell>
          <cell r="F150" t="str">
            <v>Тульская область</v>
          </cell>
        </row>
        <row r="151">
          <cell r="A151">
            <v>143</v>
          </cell>
          <cell r="B151" t="str">
            <v>100 097 215 05</v>
          </cell>
          <cell r="C151" t="str">
            <v>ФРОЛОВА Наталья/FROLOVA Natalia</v>
          </cell>
          <cell r="D151">
            <v>35616</v>
          </cell>
          <cell r="E151" t="str">
            <v>МС</v>
          </cell>
          <cell r="F151" t="str">
            <v>Тульская область</v>
          </cell>
        </row>
        <row r="152">
          <cell r="A152">
            <v>144</v>
          </cell>
        </row>
        <row r="153">
          <cell r="A153">
            <v>145</v>
          </cell>
          <cell r="B153" t="str">
            <v>100 146 296 04</v>
          </cell>
          <cell r="C153" t="str">
            <v>РОСТОВЦЕВА Мария/ROSTOVTSEVA Maria</v>
          </cell>
          <cell r="D153">
            <v>36294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146</v>
          </cell>
          <cell r="B154" t="str">
            <v>100 349 912 17</v>
          </cell>
          <cell r="C154" t="str">
            <v>АНДРЕЕВА Ксения/ANDREEVA Kseniia</v>
          </cell>
          <cell r="D154">
            <v>36732</v>
          </cell>
          <cell r="E154" t="str">
            <v>МСМК</v>
          </cell>
          <cell r="F154" t="str">
            <v>Тульская область</v>
          </cell>
        </row>
        <row r="155">
          <cell r="A155">
            <v>147</v>
          </cell>
          <cell r="B155" t="str">
            <v>100 360 768 09</v>
          </cell>
          <cell r="C155" t="str">
            <v>АБАЙДУЛЛИНА Инна/ABAIDULLINA Inna</v>
          </cell>
          <cell r="D155">
            <v>37700</v>
          </cell>
          <cell r="E155" t="str">
            <v>МС</v>
          </cell>
          <cell r="F155" t="str">
            <v>Тульская область</v>
          </cell>
        </row>
        <row r="156">
          <cell r="A156">
            <v>148</v>
          </cell>
          <cell r="B156" t="str">
            <v>100 950 141 10</v>
          </cell>
          <cell r="C156" t="str">
            <v>КОРОБОВА Мария/KOROBOVA Maria</v>
          </cell>
          <cell r="D156">
            <v>38526</v>
          </cell>
          <cell r="E156" t="str">
            <v>КМС</v>
          </cell>
          <cell r="F156" t="str">
            <v>Тульская область</v>
          </cell>
        </row>
        <row r="157">
          <cell r="A157">
            <v>149</v>
          </cell>
          <cell r="B157" t="str">
            <v>100 950 666 50</v>
          </cell>
          <cell r="C157" t="str">
            <v>ХАЙБУЛЛАЕВА Виолетта/KHAIBULLAEVA Violetta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150</v>
          </cell>
          <cell r="B158" t="str">
            <v>101 379 194 32</v>
          </cell>
          <cell r="C158" t="str">
            <v>ЕРМОЛОВА Дарья/ERMOLOVA Daria</v>
          </cell>
          <cell r="D158">
            <v>38956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151</v>
          </cell>
          <cell r="B159" t="str">
            <v>100 919 705 3</v>
          </cell>
          <cell r="C159" t="str">
            <v>ЕВЛАНОВА Екатерина/EVLANOVA Ekaterina</v>
          </cell>
          <cell r="D159">
            <v>39047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152</v>
          </cell>
          <cell r="B160" t="str">
            <v>101 303 450 45</v>
          </cell>
          <cell r="C160" t="str">
            <v>СОКОЛОВА Софья/SOKOLOVA Sofya</v>
          </cell>
          <cell r="D160">
            <v>39106</v>
          </cell>
          <cell r="E160" t="str">
            <v>КМС</v>
          </cell>
          <cell r="F160" t="str">
            <v>Тульская область</v>
          </cell>
        </row>
        <row r="161">
          <cell r="A161">
            <v>153</v>
          </cell>
          <cell r="B161" t="str">
            <v>101 199 260 33</v>
          </cell>
          <cell r="C161" t="str">
            <v>БОБРОВА Мария/BOBROVA Mariya</v>
          </cell>
          <cell r="D161">
            <v>39162</v>
          </cell>
          <cell r="E161" t="str">
            <v>КМС</v>
          </cell>
          <cell r="F161" t="str">
            <v>Тульская область</v>
          </cell>
        </row>
        <row r="162">
          <cell r="A162">
            <v>154</v>
          </cell>
          <cell r="B162" t="str">
            <v>100 942 553 85</v>
          </cell>
          <cell r="C162" t="str">
            <v>ИЗОТОВА Анна/IZOTOVA ANNA</v>
          </cell>
          <cell r="D162">
            <v>39316</v>
          </cell>
          <cell r="E162" t="str">
            <v>МС</v>
          </cell>
          <cell r="F162" t="str">
            <v>Тульская область</v>
          </cell>
        </row>
        <row r="163">
          <cell r="A163">
            <v>155</v>
          </cell>
          <cell r="B163" t="str">
            <v>101 168 990 27</v>
          </cell>
          <cell r="C163" t="str">
            <v>ЮРЧЕНКО Александра/YURCHENKO Aleksandra</v>
          </cell>
          <cell r="D163">
            <v>39346</v>
          </cell>
          <cell r="E163" t="str">
            <v>МС</v>
          </cell>
          <cell r="F163" t="str">
            <v>Тульская область</v>
          </cell>
        </row>
        <row r="164">
          <cell r="A164">
            <v>156</v>
          </cell>
          <cell r="B164" t="str">
            <v>101 431 491 46</v>
          </cell>
          <cell r="C164" t="str">
            <v>СИБАЕВА Снежана/SIBAEVA Snezhana</v>
          </cell>
          <cell r="D164">
            <v>39402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157</v>
          </cell>
          <cell r="B165" t="str">
            <v>101 327 898 49</v>
          </cell>
          <cell r="C165" t="str">
            <v>ЛУЧИНА Виктория/LUCHINA Viktoriia</v>
          </cell>
          <cell r="D165">
            <v>39558</v>
          </cell>
          <cell r="E165" t="str">
            <v>МС</v>
          </cell>
          <cell r="F165" t="str">
            <v>Тульская область</v>
          </cell>
        </row>
        <row r="166">
          <cell r="A166">
            <v>158</v>
          </cell>
          <cell r="B166" t="str">
            <v>101 327 900 51</v>
          </cell>
          <cell r="C166" t="str">
            <v>ДРОЗДОВА Ольга/DROZDOVA Olga</v>
          </cell>
          <cell r="D166">
            <v>39616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159</v>
          </cell>
          <cell r="B167" t="str">
            <v>101 423 352 55</v>
          </cell>
          <cell r="C167" t="str">
            <v>ГВОЗДЕВА Диана/GVOZDEVA Diana</v>
          </cell>
          <cell r="D167">
            <v>39650</v>
          </cell>
          <cell r="E167" t="str">
            <v>КМС</v>
          </cell>
          <cell r="F167" t="str">
            <v>Тульская область</v>
          </cell>
        </row>
        <row r="168">
          <cell r="A168">
            <v>160</v>
          </cell>
          <cell r="B168" t="str">
            <v>101 379 194 32</v>
          </cell>
          <cell r="C168" t="str">
            <v>ЕРМОЛОВА Мария/ERMOLOVA Mariia</v>
          </cell>
          <cell r="D168">
            <v>39688</v>
          </cell>
          <cell r="E168" t="str">
            <v>КМС</v>
          </cell>
          <cell r="F168" t="str">
            <v>Тульская область</v>
          </cell>
        </row>
        <row r="169">
          <cell r="A169">
            <v>161</v>
          </cell>
          <cell r="B169" t="str">
            <v>101 425 301 64</v>
          </cell>
          <cell r="C169" t="str">
            <v>РОСТОВЦЕВА Светлана/ROSTOVTSEVA Svetlana</v>
          </cell>
          <cell r="D169">
            <v>39776</v>
          </cell>
          <cell r="E169" t="str">
            <v>КМС</v>
          </cell>
          <cell r="F169" t="str">
            <v>Тульская область</v>
          </cell>
        </row>
        <row r="170">
          <cell r="A170">
            <v>162</v>
          </cell>
          <cell r="B170" t="str">
            <v>101 425 957 41</v>
          </cell>
          <cell r="C170" t="str">
            <v>МАШКОВА Полина/MASHKOVA Polina</v>
          </cell>
          <cell r="D170">
            <v>39798</v>
          </cell>
          <cell r="E170" t="str">
            <v>КМС</v>
          </cell>
          <cell r="F170" t="str">
            <v>Тульская область</v>
          </cell>
        </row>
        <row r="171">
          <cell r="A171">
            <v>163</v>
          </cell>
          <cell r="B171" t="str">
            <v>101 425 959 43</v>
          </cell>
          <cell r="C171" t="str">
            <v>МИШИНА Алена/MISHINA Alena</v>
          </cell>
          <cell r="D171">
            <v>39871</v>
          </cell>
          <cell r="E171" t="str">
            <v>МС</v>
          </cell>
          <cell r="F171" t="str">
            <v>Тульская область</v>
          </cell>
        </row>
        <row r="172">
          <cell r="A172">
            <v>164</v>
          </cell>
          <cell r="B172" t="str">
            <v>101 000 418 41</v>
          </cell>
          <cell r="C172" t="str">
            <v>ВАСИЛЕНКО Владислава/VASILENKO Vladislava</v>
          </cell>
          <cell r="D172">
            <v>39082</v>
          </cell>
          <cell r="E172" t="str">
            <v>МС</v>
          </cell>
          <cell r="F172" t="str">
            <v>Тульская область</v>
          </cell>
        </row>
        <row r="173">
          <cell r="A173">
            <v>165</v>
          </cell>
          <cell r="B173" t="str">
            <v>101 044 507 92</v>
          </cell>
          <cell r="C173" t="str">
            <v>КОВЯЗИНА Валерия/Kovyazina Valeriya</v>
          </cell>
          <cell r="D173">
            <v>38473</v>
          </cell>
          <cell r="E173" t="str">
            <v>МС</v>
          </cell>
          <cell r="F173" t="str">
            <v>Иркутская область</v>
          </cell>
        </row>
        <row r="174">
          <cell r="A174">
            <v>166</v>
          </cell>
          <cell r="B174" t="str">
            <v>101 177 767 74</v>
          </cell>
          <cell r="C174" t="str">
            <v>АЛЕКСЕЕНКО Сабрина/Alekseenko Sabrina</v>
          </cell>
          <cell r="D174">
            <v>39255</v>
          </cell>
          <cell r="E174" t="str">
            <v>МС</v>
          </cell>
          <cell r="F174" t="str">
            <v>Иркутская область</v>
          </cell>
        </row>
        <row r="175">
          <cell r="A175">
            <v>167</v>
          </cell>
          <cell r="B175" t="str">
            <v>101 191 231 55</v>
          </cell>
          <cell r="C175" t="str">
            <v>ШИШКИНА Виктория/SHISHKINA Viktoriya</v>
          </cell>
          <cell r="D175">
            <v>39607</v>
          </cell>
          <cell r="E175" t="str">
            <v>КМС</v>
          </cell>
          <cell r="F175" t="str">
            <v>Иркутская область</v>
          </cell>
        </row>
        <row r="176">
          <cell r="A176">
            <v>168</v>
          </cell>
          <cell r="B176" t="str">
            <v>100 360 214 37</v>
          </cell>
          <cell r="C176" t="str">
            <v>ВОЛОДИНА Софья/VOLODINA Sofia</v>
          </cell>
          <cell r="D176">
            <v>37302</v>
          </cell>
          <cell r="E176" t="str">
            <v>МС</v>
          </cell>
          <cell r="F176" t="str">
            <v>Ростовская область</v>
          </cell>
        </row>
        <row r="177">
          <cell r="A177">
            <v>169</v>
          </cell>
          <cell r="B177" t="str">
            <v>100 776 216 06</v>
          </cell>
          <cell r="C177" t="str">
            <v>АГАЕВА Алина/AGAEVA Alina</v>
          </cell>
          <cell r="D177">
            <v>38545</v>
          </cell>
          <cell r="E177" t="str">
            <v>КМС</v>
          </cell>
          <cell r="F177" t="str">
            <v>Ростовская область</v>
          </cell>
        </row>
        <row r="178">
          <cell r="A178">
            <v>170</v>
          </cell>
          <cell r="B178" t="str">
            <v>100 776 213 03</v>
          </cell>
          <cell r="C178" t="str">
            <v>МАЙСУРАДЗЕ Лия/MAYSURADZE Liya</v>
          </cell>
          <cell r="D178">
            <v>38665</v>
          </cell>
          <cell r="E178" t="str">
            <v>КМС</v>
          </cell>
          <cell r="F178" t="str">
            <v>Ростовская область</v>
          </cell>
        </row>
        <row r="179">
          <cell r="A179">
            <v>171</v>
          </cell>
          <cell r="B179" t="str">
            <v>101 260 091 45</v>
          </cell>
          <cell r="C179" t="str">
            <v>КУЗЬМИНА Дарья/KUZMINA Darya</v>
          </cell>
          <cell r="D179">
            <v>39484</v>
          </cell>
          <cell r="E179" t="str">
            <v>КМС</v>
          </cell>
          <cell r="F179" t="str">
            <v>Ростовская область</v>
          </cell>
        </row>
        <row r="180">
          <cell r="A180">
            <v>172</v>
          </cell>
          <cell r="B180" t="str">
            <v>100 096 920 01</v>
          </cell>
          <cell r="C180" t="str">
            <v>СТЕПАНОВА Дарья/STEPANOVA Dariya</v>
          </cell>
          <cell r="D180">
            <v>35536</v>
          </cell>
          <cell r="E180" t="str">
            <v>МС</v>
          </cell>
          <cell r="F180" t="str">
            <v>Омская область</v>
          </cell>
        </row>
        <row r="181">
          <cell r="A181">
            <v>173</v>
          </cell>
          <cell r="B181" t="str">
            <v>100 360 766 07</v>
          </cell>
          <cell r="C181" t="str">
            <v>ВАЛЬКОВСКАЯ Татьяна/VALKOVSKAYA Tatiana</v>
          </cell>
          <cell r="D181">
            <v>37625</v>
          </cell>
          <cell r="E181" t="str">
            <v>МС</v>
          </cell>
          <cell r="F181" t="str">
            <v>Омская область</v>
          </cell>
        </row>
        <row r="182">
          <cell r="A182">
            <v>174</v>
          </cell>
          <cell r="B182" t="str">
            <v>100 831 857 66</v>
          </cell>
          <cell r="C182" t="str">
            <v>ГЕРГЕЛЬ Анастасия/GERGEL Anastasia</v>
          </cell>
          <cell r="D182">
            <v>38682</v>
          </cell>
          <cell r="E182" t="str">
            <v>КМС</v>
          </cell>
          <cell r="F182" t="str">
            <v>Омская область</v>
          </cell>
        </row>
        <row r="183">
          <cell r="A183">
            <v>175</v>
          </cell>
          <cell r="B183" t="str">
            <v>101 045 797 24</v>
          </cell>
          <cell r="C183" t="str">
            <v>САВИЦСКАЯ Анастасия/SAVITSKAYA Anastasiya</v>
          </cell>
          <cell r="D183">
            <v>38972</v>
          </cell>
          <cell r="E183" t="str">
            <v>КМС</v>
          </cell>
          <cell r="F183" t="str">
            <v>Омская область</v>
          </cell>
        </row>
        <row r="184">
          <cell r="A184">
            <v>176</v>
          </cell>
          <cell r="B184" t="str">
            <v>101 161 682 91</v>
          </cell>
          <cell r="C184" t="str">
            <v>ФАТЕЕВА Александра/FATEEVA Aleksandra</v>
          </cell>
          <cell r="D184">
            <v>38788</v>
          </cell>
          <cell r="E184" t="str">
            <v>КМС</v>
          </cell>
          <cell r="F184" t="str">
            <v>Омская область</v>
          </cell>
        </row>
        <row r="185">
          <cell r="A185">
            <v>177</v>
          </cell>
          <cell r="B185" t="str">
            <v>101 044 178 54</v>
          </cell>
          <cell r="C185" t="str">
            <v>МЕДВЕДЕВА Кристина/MEDVEDEVA Kristina</v>
          </cell>
          <cell r="D185">
            <v>39231</v>
          </cell>
          <cell r="E185" t="str">
            <v>КМС</v>
          </cell>
          <cell r="F185" t="str">
            <v>Омская область</v>
          </cell>
        </row>
        <row r="186">
          <cell r="A186">
            <v>178</v>
          </cell>
          <cell r="B186" t="str">
            <v>101 156 408 55</v>
          </cell>
          <cell r="C186" t="str">
            <v>ЕЛЬЦОВА Мира/YELTSOVA Mira</v>
          </cell>
          <cell r="D186">
            <v>39374</v>
          </cell>
          <cell r="E186" t="str">
            <v>КМС</v>
          </cell>
          <cell r="F186" t="str">
            <v>Омская область</v>
          </cell>
        </row>
        <row r="187">
          <cell r="A187">
            <v>179</v>
          </cell>
          <cell r="B187" t="str">
            <v>101 205 689 60</v>
          </cell>
          <cell r="C187" t="str">
            <v>КЛОЧКО София/KLOCHKO Sofiya</v>
          </cell>
          <cell r="D187">
            <v>39760</v>
          </cell>
          <cell r="E187" t="str">
            <v>КМС</v>
          </cell>
          <cell r="F187" t="str">
            <v>Омская область</v>
          </cell>
        </row>
        <row r="188">
          <cell r="A188">
            <v>180</v>
          </cell>
          <cell r="B188" t="str">
            <v>101 273 926 09</v>
          </cell>
          <cell r="C188" t="str">
            <v>ЧЕТКИНА Виталия/CHETKINA Vitaliya</v>
          </cell>
          <cell r="D188">
            <v>39593</v>
          </cell>
          <cell r="E188" t="str">
            <v>КМС</v>
          </cell>
          <cell r="F188" t="str">
            <v>Омская область</v>
          </cell>
        </row>
        <row r="189">
          <cell r="A189">
            <v>181</v>
          </cell>
          <cell r="B189" t="str">
            <v>101 131 079 43</v>
          </cell>
          <cell r="C189" t="str">
            <v>ЦИЛИНКЕВИЧ Полина/TSILINKEVICH Polina</v>
          </cell>
          <cell r="D189">
            <v>39744</v>
          </cell>
          <cell r="E189" t="str">
            <v>КМС</v>
          </cell>
          <cell r="F189" t="str">
            <v>Омская область</v>
          </cell>
        </row>
        <row r="190">
          <cell r="A190">
            <v>182</v>
          </cell>
          <cell r="B190" t="str">
            <v>101 307 762 89</v>
          </cell>
          <cell r="C190" t="str">
            <v>КОБЕЦ Александра/KOBETS Aleksandra</v>
          </cell>
          <cell r="D190">
            <v>38747</v>
          </cell>
          <cell r="E190" t="str">
            <v>МС</v>
          </cell>
          <cell r="F190" t="str">
            <v>Московская область</v>
          </cell>
        </row>
        <row r="191">
          <cell r="A191">
            <v>183</v>
          </cell>
          <cell r="B191" t="str">
            <v>101 277 747 47</v>
          </cell>
          <cell r="C191" t="str">
            <v>БУЛАВКИНА Анастасия/BULAVKINA Anastasiya</v>
          </cell>
          <cell r="D191">
            <v>39361</v>
          </cell>
          <cell r="E191" t="str">
            <v>КМС</v>
          </cell>
          <cell r="F191" t="str">
            <v>Московская область</v>
          </cell>
        </row>
        <row r="192">
          <cell r="A192">
            <v>184</v>
          </cell>
          <cell r="B192" t="str">
            <v>100 968 818 63</v>
          </cell>
          <cell r="C192" t="str">
            <v>СОРОКОЛАТОВАСофья/Sorokolatova Sofya</v>
          </cell>
          <cell r="D192">
            <v>38931</v>
          </cell>
          <cell r="E192" t="str">
            <v>МС</v>
          </cell>
          <cell r="F192" t="str">
            <v>Республика Крым</v>
          </cell>
        </row>
        <row r="193">
          <cell r="A193">
            <v>185</v>
          </cell>
          <cell r="B193" t="str">
            <v>101 284 187 85</v>
          </cell>
          <cell r="C193" t="str">
            <v>СОРОКОЛАТОВА Виолетта/Sorokolatova Violetta</v>
          </cell>
          <cell r="D193">
            <v>39512</v>
          </cell>
          <cell r="E193" t="str">
            <v>1 сп.р.</v>
          </cell>
          <cell r="F193" t="str">
            <v>Республика Крым</v>
          </cell>
        </row>
        <row r="194">
          <cell r="A194">
            <v>186</v>
          </cell>
          <cell r="B194" t="str">
            <v>101 297 643 58</v>
          </cell>
          <cell r="C194" t="str">
            <v xml:space="preserve">МКРТЧЯН Светлана/ Svetlana Mkrtchyan </v>
          </cell>
          <cell r="D194">
            <v>38718</v>
          </cell>
          <cell r="F194" t="str">
            <v>Армения</v>
          </cell>
        </row>
        <row r="195">
          <cell r="A195">
            <v>187</v>
          </cell>
          <cell r="B195" t="str">
            <v>101 606 830 09</v>
          </cell>
          <cell r="C195" t="str">
            <v xml:space="preserve">АВАГЯН Аня/ Ani Avagyan </v>
          </cell>
          <cell r="D195">
            <v>39814</v>
          </cell>
          <cell r="F195" t="str">
            <v>Армения</v>
          </cell>
        </row>
        <row r="196">
          <cell r="A196">
            <v>188</v>
          </cell>
          <cell r="B196" t="str">
            <v>101 301 288 17</v>
          </cell>
          <cell r="C196" t="str">
            <v>АЛЯКРИНСКАЯ София/ALYAKRINSKAYA Sofia</v>
          </cell>
          <cell r="D196">
            <v>40101</v>
          </cell>
          <cell r="E196" t="str">
            <v>КМС</v>
          </cell>
          <cell r="F196" t="str">
            <v>Москва</v>
          </cell>
        </row>
        <row r="197">
          <cell r="A197">
            <v>189</v>
          </cell>
          <cell r="B197" t="str">
            <v>101 205 651 22</v>
          </cell>
          <cell r="C197" t="str">
            <v>ТОЛСТИКОВА Екатерина /TOLSTIKOVA  Ekaterina</v>
          </cell>
          <cell r="D197">
            <v>38778</v>
          </cell>
          <cell r="E197" t="str">
            <v>КМС</v>
          </cell>
          <cell r="F197" t="str">
            <v>Москва</v>
          </cell>
        </row>
        <row r="198">
          <cell r="A198">
            <v>190</v>
          </cell>
          <cell r="B198" t="str">
            <v>100 911 701 79</v>
          </cell>
          <cell r="C198" t="str">
            <v>МАЛЬКОВА Татьяна /MALKOVA Tatyana</v>
          </cell>
          <cell r="D198">
            <v>38712</v>
          </cell>
          <cell r="E198" t="str">
            <v>МС</v>
          </cell>
          <cell r="F198" t="str">
            <v>Москва</v>
          </cell>
        </row>
        <row r="199">
          <cell r="A199">
            <v>191</v>
          </cell>
          <cell r="B199" t="str">
            <v>100 965 611 57</v>
          </cell>
          <cell r="C199" t="str">
            <v>РЫБИНА Светлана / RYBINA Svetlana</v>
          </cell>
          <cell r="D199">
            <v>38946</v>
          </cell>
          <cell r="E199" t="str">
            <v>КМС</v>
          </cell>
          <cell r="F199" t="str">
            <v>Москва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65"/>
  <sheetViews>
    <sheetView tabSelected="1" view="pageBreakPreview" zoomScale="50" zoomScaleNormal="100" zoomScaleSheetLayoutView="50" workbookViewId="0">
      <selection activeCell="AG24" sqref="AG24"/>
    </sheetView>
  </sheetViews>
  <sheetFormatPr defaultRowHeight="12.75" x14ac:dyDescent="0.2"/>
  <cols>
    <col min="1" max="1" width="13.28515625" style="2" customWidth="1"/>
    <col min="2" max="2" width="9" style="2" customWidth="1"/>
    <col min="3" max="3" width="23.28515625" style="2" customWidth="1"/>
    <col min="4" max="4" width="84.140625" style="2" customWidth="1"/>
    <col min="5" max="5" width="18.5703125" style="2" customWidth="1"/>
    <col min="6" max="6" width="14.42578125" style="2" customWidth="1"/>
    <col min="7" max="7" width="33.85546875" style="2" customWidth="1"/>
    <col min="8" max="8" width="20.7109375" style="2" customWidth="1"/>
    <col min="9" max="9" width="20.28515625" style="2" customWidth="1"/>
    <col min="10" max="10" width="19.28515625" style="2" customWidth="1"/>
    <col min="11" max="11" width="20.28515625" style="2" customWidth="1"/>
    <col min="12" max="12" width="15" style="2" customWidth="1"/>
    <col min="13" max="13" width="13.85546875" style="2" customWidth="1"/>
    <col min="14" max="14" width="13.7109375" style="2" bestFit="1" customWidth="1"/>
    <col min="15" max="16" width="9.140625" style="2"/>
    <col min="17" max="24" width="2.42578125" style="2" customWidth="1"/>
    <col min="25" max="25" width="8.85546875" style="2" customWidth="1"/>
    <col min="26" max="30" width="2.42578125" style="2" customWidth="1"/>
    <col min="31" max="256" width="9.140625" style="2"/>
    <col min="257" max="257" width="3.7109375" style="2" customWidth="1"/>
    <col min="258" max="258" width="4.28515625" style="2" customWidth="1"/>
    <col min="259" max="259" width="12.42578125" style="2" customWidth="1"/>
    <col min="260" max="260" width="17.28515625" style="2" customWidth="1"/>
    <col min="261" max="261" width="9.7109375" style="2" customWidth="1"/>
    <col min="262" max="262" width="7.28515625" style="2" customWidth="1"/>
    <col min="263" max="263" width="19.28515625" style="2" customWidth="1"/>
    <col min="264" max="266" width="7.85546875" style="2" customWidth="1"/>
    <col min="267" max="267" width="8.42578125" style="2" customWidth="1"/>
    <col min="268" max="268" width="7.140625" style="2" customWidth="1"/>
    <col min="269" max="269" width="7" style="2" customWidth="1"/>
    <col min="270" max="272" width="9.140625" style="2"/>
    <col min="273" max="280" width="2.42578125" style="2" customWidth="1"/>
    <col min="281" max="281" width="9.140625" style="2"/>
    <col min="282" max="286" width="2.42578125" style="2" customWidth="1"/>
    <col min="287" max="512" width="9.140625" style="2"/>
    <col min="513" max="513" width="3.7109375" style="2" customWidth="1"/>
    <col min="514" max="514" width="4.28515625" style="2" customWidth="1"/>
    <col min="515" max="515" width="12.42578125" style="2" customWidth="1"/>
    <col min="516" max="516" width="17.28515625" style="2" customWidth="1"/>
    <col min="517" max="517" width="9.7109375" style="2" customWidth="1"/>
    <col min="518" max="518" width="7.28515625" style="2" customWidth="1"/>
    <col min="519" max="519" width="19.28515625" style="2" customWidth="1"/>
    <col min="520" max="522" width="7.85546875" style="2" customWidth="1"/>
    <col min="523" max="523" width="8.42578125" style="2" customWidth="1"/>
    <col min="524" max="524" width="7.140625" style="2" customWidth="1"/>
    <col min="525" max="525" width="7" style="2" customWidth="1"/>
    <col min="526" max="528" width="9.140625" style="2"/>
    <col min="529" max="536" width="2.42578125" style="2" customWidth="1"/>
    <col min="537" max="537" width="9.140625" style="2"/>
    <col min="538" max="542" width="2.42578125" style="2" customWidth="1"/>
    <col min="543" max="768" width="9.140625" style="2"/>
    <col min="769" max="769" width="3.7109375" style="2" customWidth="1"/>
    <col min="770" max="770" width="4.28515625" style="2" customWidth="1"/>
    <col min="771" max="771" width="12.42578125" style="2" customWidth="1"/>
    <col min="772" max="772" width="17.28515625" style="2" customWidth="1"/>
    <col min="773" max="773" width="9.7109375" style="2" customWidth="1"/>
    <col min="774" max="774" width="7.28515625" style="2" customWidth="1"/>
    <col min="775" max="775" width="19.28515625" style="2" customWidth="1"/>
    <col min="776" max="778" width="7.85546875" style="2" customWidth="1"/>
    <col min="779" max="779" width="8.42578125" style="2" customWidth="1"/>
    <col min="780" max="780" width="7.140625" style="2" customWidth="1"/>
    <col min="781" max="781" width="7" style="2" customWidth="1"/>
    <col min="782" max="784" width="9.140625" style="2"/>
    <col min="785" max="792" width="2.42578125" style="2" customWidth="1"/>
    <col min="793" max="793" width="9.140625" style="2"/>
    <col min="794" max="798" width="2.42578125" style="2" customWidth="1"/>
    <col min="799" max="1024" width="9.140625" style="2"/>
    <col min="1025" max="1025" width="3.7109375" style="2" customWidth="1"/>
    <col min="1026" max="1026" width="4.28515625" style="2" customWidth="1"/>
    <col min="1027" max="1027" width="12.42578125" style="2" customWidth="1"/>
    <col min="1028" max="1028" width="17.28515625" style="2" customWidth="1"/>
    <col min="1029" max="1029" width="9.7109375" style="2" customWidth="1"/>
    <col min="1030" max="1030" width="7.28515625" style="2" customWidth="1"/>
    <col min="1031" max="1031" width="19.28515625" style="2" customWidth="1"/>
    <col min="1032" max="1034" width="7.85546875" style="2" customWidth="1"/>
    <col min="1035" max="1035" width="8.42578125" style="2" customWidth="1"/>
    <col min="1036" max="1036" width="7.140625" style="2" customWidth="1"/>
    <col min="1037" max="1037" width="7" style="2" customWidth="1"/>
    <col min="1038" max="1040" width="9.140625" style="2"/>
    <col min="1041" max="1048" width="2.42578125" style="2" customWidth="1"/>
    <col min="1049" max="1049" width="9.140625" style="2"/>
    <col min="1050" max="1054" width="2.42578125" style="2" customWidth="1"/>
    <col min="1055" max="1280" width="9.140625" style="2"/>
    <col min="1281" max="1281" width="3.7109375" style="2" customWidth="1"/>
    <col min="1282" max="1282" width="4.28515625" style="2" customWidth="1"/>
    <col min="1283" max="1283" width="12.42578125" style="2" customWidth="1"/>
    <col min="1284" max="1284" width="17.28515625" style="2" customWidth="1"/>
    <col min="1285" max="1285" width="9.7109375" style="2" customWidth="1"/>
    <col min="1286" max="1286" width="7.28515625" style="2" customWidth="1"/>
    <col min="1287" max="1287" width="19.28515625" style="2" customWidth="1"/>
    <col min="1288" max="1290" width="7.85546875" style="2" customWidth="1"/>
    <col min="1291" max="1291" width="8.42578125" style="2" customWidth="1"/>
    <col min="1292" max="1292" width="7.140625" style="2" customWidth="1"/>
    <col min="1293" max="1293" width="7" style="2" customWidth="1"/>
    <col min="1294" max="1296" width="9.140625" style="2"/>
    <col min="1297" max="1304" width="2.42578125" style="2" customWidth="1"/>
    <col min="1305" max="1305" width="9.140625" style="2"/>
    <col min="1306" max="1310" width="2.42578125" style="2" customWidth="1"/>
    <col min="1311" max="1536" width="9.140625" style="2"/>
    <col min="1537" max="1537" width="3.7109375" style="2" customWidth="1"/>
    <col min="1538" max="1538" width="4.28515625" style="2" customWidth="1"/>
    <col min="1539" max="1539" width="12.42578125" style="2" customWidth="1"/>
    <col min="1540" max="1540" width="17.28515625" style="2" customWidth="1"/>
    <col min="1541" max="1541" width="9.7109375" style="2" customWidth="1"/>
    <col min="1542" max="1542" width="7.28515625" style="2" customWidth="1"/>
    <col min="1543" max="1543" width="19.28515625" style="2" customWidth="1"/>
    <col min="1544" max="1546" width="7.85546875" style="2" customWidth="1"/>
    <col min="1547" max="1547" width="8.42578125" style="2" customWidth="1"/>
    <col min="1548" max="1548" width="7.140625" style="2" customWidth="1"/>
    <col min="1549" max="1549" width="7" style="2" customWidth="1"/>
    <col min="1550" max="1552" width="9.140625" style="2"/>
    <col min="1553" max="1560" width="2.42578125" style="2" customWidth="1"/>
    <col min="1561" max="1561" width="9.140625" style="2"/>
    <col min="1562" max="1566" width="2.42578125" style="2" customWidth="1"/>
    <col min="1567" max="1792" width="9.140625" style="2"/>
    <col min="1793" max="1793" width="3.7109375" style="2" customWidth="1"/>
    <col min="1794" max="1794" width="4.28515625" style="2" customWidth="1"/>
    <col min="1795" max="1795" width="12.42578125" style="2" customWidth="1"/>
    <col min="1796" max="1796" width="17.28515625" style="2" customWidth="1"/>
    <col min="1797" max="1797" width="9.7109375" style="2" customWidth="1"/>
    <col min="1798" max="1798" width="7.28515625" style="2" customWidth="1"/>
    <col min="1799" max="1799" width="19.28515625" style="2" customWidth="1"/>
    <col min="1800" max="1802" width="7.85546875" style="2" customWidth="1"/>
    <col min="1803" max="1803" width="8.42578125" style="2" customWidth="1"/>
    <col min="1804" max="1804" width="7.140625" style="2" customWidth="1"/>
    <col min="1805" max="1805" width="7" style="2" customWidth="1"/>
    <col min="1806" max="1808" width="9.140625" style="2"/>
    <col min="1809" max="1816" width="2.42578125" style="2" customWidth="1"/>
    <col min="1817" max="1817" width="9.140625" style="2"/>
    <col min="1818" max="1822" width="2.42578125" style="2" customWidth="1"/>
    <col min="1823" max="2048" width="9.140625" style="2"/>
    <col min="2049" max="2049" width="3.7109375" style="2" customWidth="1"/>
    <col min="2050" max="2050" width="4.28515625" style="2" customWidth="1"/>
    <col min="2051" max="2051" width="12.42578125" style="2" customWidth="1"/>
    <col min="2052" max="2052" width="17.28515625" style="2" customWidth="1"/>
    <col min="2053" max="2053" width="9.7109375" style="2" customWidth="1"/>
    <col min="2054" max="2054" width="7.28515625" style="2" customWidth="1"/>
    <col min="2055" max="2055" width="19.28515625" style="2" customWidth="1"/>
    <col min="2056" max="2058" width="7.85546875" style="2" customWidth="1"/>
    <col min="2059" max="2059" width="8.42578125" style="2" customWidth="1"/>
    <col min="2060" max="2060" width="7.140625" style="2" customWidth="1"/>
    <col min="2061" max="2061" width="7" style="2" customWidth="1"/>
    <col min="2062" max="2064" width="9.140625" style="2"/>
    <col min="2065" max="2072" width="2.42578125" style="2" customWidth="1"/>
    <col min="2073" max="2073" width="9.140625" style="2"/>
    <col min="2074" max="2078" width="2.42578125" style="2" customWidth="1"/>
    <col min="2079" max="2304" width="9.140625" style="2"/>
    <col min="2305" max="2305" width="3.7109375" style="2" customWidth="1"/>
    <col min="2306" max="2306" width="4.28515625" style="2" customWidth="1"/>
    <col min="2307" max="2307" width="12.42578125" style="2" customWidth="1"/>
    <col min="2308" max="2308" width="17.28515625" style="2" customWidth="1"/>
    <col min="2309" max="2309" width="9.7109375" style="2" customWidth="1"/>
    <col min="2310" max="2310" width="7.28515625" style="2" customWidth="1"/>
    <col min="2311" max="2311" width="19.28515625" style="2" customWidth="1"/>
    <col min="2312" max="2314" width="7.85546875" style="2" customWidth="1"/>
    <col min="2315" max="2315" width="8.42578125" style="2" customWidth="1"/>
    <col min="2316" max="2316" width="7.140625" style="2" customWidth="1"/>
    <col min="2317" max="2317" width="7" style="2" customWidth="1"/>
    <col min="2318" max="2320" width="9.140625" style="2"/>
    <col min="2321" max="2328" width="2.42578125" style="2" customWidth="1"/>
    <col min="2329" max="2329" width="9.140625" style="2"/>
    <col min="2330" max="2334" width="2.42578125" style="2" customWidth="1"/>
    <col min="2335" max="2560" width="9.140625" style="2"/>
    <col min="2561" max="2561" width="3.7109375" style="2" customWidth="1"/>
    <col min="2562" max="2562" width="4.28515625" style="2" customWidth="1"/>
    <col min="2563" max="2563" width="12.42578125" style="2" customWidth="1"/>
    <col min="2564" max="2564" width="17.28515625" style="2" customWidth="1"/>
    <col min="2565" max="2565" width="9.7109375" style="2" customWidth="1"/>
    <col min="2566" max="2566" width="7.28515625" style="2" customWidth="1"/>
    <col min="2567" max="2567" width="19.28515625" style="2" customWidth="1"/>
    <col min="2568" max="2570" width="7.85546875" style="2" customWidth="1"/>
    <col min="2571" max="2571" width="8.42578125" style="2" customWidth="1"/>
    <col min="2572" max="2572" width="7.140625" style="2" customWidth="1"/>
    <col min="2573" max="2573" width="7" style="2" customWidth="1"/>
    <col min="2574" max="2576" width="9.140625" style="2"/>
    <col min="2577" max="2584" width="2.42578125" style="2" customWidth="1"/>
    <col min="2585" max="2585" width="9.140625" style="2"/>
    <col min="2586" max="2590" width="2.42578125" style="2" customWidth="1"/>
    <col min="2591" max="2816" width="9.140625" style="2"/>
    <col min="2817" max="2817" width="3.7109375" style="2" customWidth="1"/>
    <col min="2818" max="2818" width="4.28515625" style="2" customWidth="1"/>
    <col min="2819" max="2819" width="12.42578125" style="2" customWidth="1"/>
    <col min="2820" max="2820" width="17.28515625" style="2" customWidth="1"/>
    <col min="2821" max="2821" width="9.7109375" style="2" customWidth="1"/>
    <col min="2822" max="2822" width="7.28515625" style="2" customWidth="1"/>
    <col min="2823" max="2823" width="19.28515625" style="2" customWidth="1"/>
    <col min="2824" max="2826" width="7.85546875" style="2" customWidth="1"/>
    <col min="2827" max="2827" width="8.42578125" style="2" customWidth="1"/>
    <col min="2828" max="2828" width="7.140625" style="2" customWidth="1"/>
    <col min="2829" max="2829" width="7" style="2" customWidth="1"/>
    <col min="2830" max="2832" width="9.140625" style="2"/>
    <col min="2833" max="2840" width="2.42578125" style="2" customWidth="1"/>
    <col min="2841" max="2841" width="9.140625" style="2"/>
    <col min="2842" max="2846" width="2.42578125" style="2" customWidth="1"/>
    <col min="2847" max="3072" width="9.140625" style="2"/>
    <col min="3073" max="3073" width="3.7109375" style="2" customWidth="1"/>
    <col min="3074" max="3074" width="4.28515625" style="2" customWidth="1"/>
    <col min="3075" max="3075" width="12.42578125" style="2" customWidth="1"/>
    <col min="3076" max="3076" width="17.28515625" style="2" customWidth="1"/>
    <col min="3077" max="3077" width="9.7109375" style="2" customWidth="1"/>
    <col min="3078" max="3078" width="7.28515625" style="2" customWidth="1"/>
    <col min="3079" max="3079" width="19.28515625" style="2" customWidth="1"/>
    <col min="3080" max="3082" width="7.85546875" style="2" customWidth="1"/>
    <col min="3083" max="3083" width="8.42578125" style="2" customWidth="1"/>
    <col min="3084" max="3084" width="7.140625" style="2" customWidth="1"/>
    <col min="3085" max="3085" width="7" style="2" customWidth="1"/>
    <col min="3086" max="3088" width="9.140625" style="2"/>
    <col min="3089" max="3096" width="2.42578125" style="2" customWidth="1"/>
    <col min="3097" max="3097" width="9.140625" style="2"/>
    <col min="3098" max="3102" width="2.42578125" style="2" customWidth="1"/>
    <col min="3103" max="3328" width="9.140625" style="2"/>
    <col min="3329" max="3329" width="3.7109375" style="2" customWidth="1"/>
    <col min="3330" max="3330" width="4.28515625" style="2" customWidth="1"/>
    <col min="3331" max="3331" width="12.42578125" style="2" customWidth="1"/>
    <col min="3332" max="3332" width="17.28515625" style="2" customWidth="1"/>
    <col min="3333" max="3333" width="9.7109375" style="2" customWidth="1"/>
    <col min="3334" max="3334" width="7.28515625" style="2" customWidth="1"/>
    <col min="3335" max="3335" width="19.28515625" style="2" customWidth="1"/>
    <col min="3336" max="3338" width="7.85546875" style="2" customWidth="1"/>
    <col min="3339" max="3339" width="8.42578125" style="2" customWidth="1"/>
    <col min="3340" max="3340" width="7.140625" style="2" customWidth="1"/>
    <col min="3341" max="3341" width="7" style="2" customWidth="1"/>
    <col min="3342" max="3344" width="9.140625" style="2"/>
    <col min="3345" max="3352" width="2.42578125" style="2" customWidth="1"/>
    <col min="3353" max="3353" width="9.140625" style="2"/>
    <col min="3354" max="3358" width="2.42578125" style="2" customWidth="1"/>
    <col min="3359" max="3584" width="9.140625" style="2"/>
    <col min="3585" max="3585" width="3.7109375" style="2" customWidth="1"/>
    <col min="3586" max="3586" width="4.28515625" style="2" customWidth="1"/>
    <col min="3587" max="3587" width="12.42578125" style="2" customWidth="1"/>
    <col min="3588" max="3588" width="17.28515625" style="2" customWidth="1"/>
    <col min="3589" max="3589" width="9.7109375" style="2" customWidth="1"/>
    <col min="3590" max="3590" width="7.28515625" style="2" customWidth="1"/>
    <col min="3591" max="3591" width="19.28515625" style="2" customWidth="1"/>
    <col min="3592" max="3594" width="7.85546875" style="2" customWidth="1"/>
    <col min="3595" max="3595" width="8.42578125" style="2" customWidth="1"/>
    <col min="3596" max="3596" width="7.140625" style="2" customWidth="1"/>
    <col min="3597" max="3597" width="7" style="2" customWidth="1"/>
    <col min="3598" max="3600" width="9.140625" style="2"/>
    <col min="3601" max="3608" width="2.42578125" style="2" customWidth="1"/>
    <col min="3609" max="3609" width="9.140625" style="2"/>
    <col min="3610" max="3614" width="2.42578125" style="2" customWidth="1"/>
    <col min="3615" max="3840" width="9.140625" style="2"/>
    <col min="3841" max="3841" width="3.7109375" style="2" customWidth="1"/>
    <col min="3842" max="3842" width="4.28515625" style="2" customWidth="1"/>
    <col min="3843" max="3843" width="12.42578125" style="2" customWidth="1"/>
    <col min="3844" max="3844" width="17.28515625" style="2" customWidth="1"/>
    <col min="3845" max="3845" width="9.7109375" style="2" customWidth="1"/>
    <col min="3846" max="3846" width="7.28515625" style="2" customWidth="1"/>
    <col min="3847" max="3847" width="19.28515625" style="2" customWidth="1"/>
    <col min="3848" max="3850" width="7.85546875" style="2" customWidth="1"/>
    <col min="3851" max="3851" width="8.42578125" style="2" customWidth="1"/>
    <col min="3852" max="3852" width="7.140625" style="2" customWidth="1"/>
    <col min="3853" max="3853" width="7" style="2" customWidth="1"/>
    <col min="3854" max="3856" width="9.140625" style="2"/>
    <col min="3857" max="3864" width="2.42578125" style="2" customWidth="1"/>
    <col min="3865" max="3865" width="9.140625" style="2"/>
    <col min="3866" max="3870" width="2.42578125" style="2" customWidth="1"/>
    <col min="3871" max="4096" width="9.140625" style="2"/>
    <col min="4097" max="4097" width="3.7109375" style="2" customWidth="1"/>
    <col min="4098" max="4098" width="4.28515625" style="2" customWidth="1"/>
    <col min="4099" max="4099" width="12.42578125" style="2" customWidth="1"/>
    <col min="4100" max="4100" width="17.28515625" style="2" customWidth="1"/>
    <col min="4101" max="4101" width="9.7109375" style="2" customWidth="1"/>
    <col min="4102" max="4102" width="7.28515625" style="2" customWidth="1"/>
    <col min="4103" max="4103" width="19.28515625" style="2" customWidth="1"/>
    <col min="4104" max="4106" width="7.85546875" style="2" customWidth="1"/>
    <col min="4107" max="4107" width="8.42578125" style="2" customWidth="1"/>
    <col min="4108" max="4108" width="7.140625" style="2" customWidth="1"/>
    <col min="4109" max="4109" width="7" style="2" customWidth="1"/>
    <col min="4110" max="4112" width="9.140625" style="2"/>
    <col min="4113" max="4120" width="2.42578125" style="2" customWidth="1"/>
    <col min="4121" max="4121" width="9.140625" style="2"/>
    <col min="4122" max="4126" width="2.42578125" style="2" customWidth="1"/>
    <col min="4127" max="4352" width="9.140625" style="2"/>
    <col min="4353" max="4353" width="3.7109375" style="2" customWidth="1"/>
    <col min="4354" max="4354" width="4.28515625" style="2" customWidth="1"/>
    <col min="4355" max="4355" width="12.42578125" style="2" customWidth="1"/>
    <col min="4356" max="4356" width="17.28515625" style="2" customWidth="1"/>
    <col min="4357" max="4357" width="9.7109375" style="2" customWidth="1"/>
    <col min="4358" max="4358" width="7.28515625" style="2" customWidth="1"/>
    <col min="4359" max="4359" width="19.28515625" style="2" customWidth="1"/>
    <col min="4360" max="4362" width="7.85546875" style="2" customWidth="1"/>
    <col min="4363" max="4363" width="8.42578125" style="2" customWidth="1"/>
    <col min="4364" max="4364" width="7.140625" style="2" customWidth="1"/>
    <col min="4365" max="4365" width="7" style="2" customWidth="1"/>
    <col min="4366" max="4368" width="9.140625" style="2"/>
    <col min="4369" max="4376" width="2.42578125" style="2" customWidth="1"/>
    <col min="4377" max="4377" width="9.140625" style="2"/>
    <col min="4378" max="4382" width="2.42578125" style="2" customWidth="1"/>
    <col min="4383" max="4608" width="9.140625" style="2"/>
    <col min="4609" max="4609" width="3.7109375" style="2" customWidth="1"/>
    <col min="4610" max="4610" width="4.28515625" style="2" customWidth="1"/>
    <col min="4611" max="4611" width="12.42578125" style="2" customWidth="1"/>
    <col min="4612" max="4612" width="17.28515625" style="2" customWidth="1"/>
    <col min="4613" max="4613" width="9.7109375" style="2" customWidth="1"/>
    <col min="4614" max="4614" width="7.28515625" style="2" customWidth="1"/>
    <col min="4615" max="4615" width="19.28515625" style="2" customWidth="1"/>
    <col min="4616" max="4618" width="7.85546875" style="2" customWidth="1"/>
    <col min="4619" max="4619" width="8.42578125" style="2" customWidth="1"/>
    <col min="4620" max="4620" width="7.140625" style="2" customWidth="1"/>
    <col min="4621" max="4621" width="7" style="2" customWidth="1"/>
    <col min="4622" max="4624" width="9.140625" style="2"/>
    <col min="4625" max="4632" width="2.42578125" style="2" customWidth="1"/>
    <col min="4633" max="4633" width="9.140625" style="2"/>
    <col min="4634" max="4638" width="2.42578125" style="2" customWidth="1"/>
    <col min="4639" max="4864" width="9.140625" style="2"/>
    <col min="4865" max="4865" width="3.7109375" style="2" customWidth="1"/>
    <col min="4866" max="4866" width="4.28515625" style="2" customWidth="1"/>
    <col min="4867" max="4867" width="12.42578125" style="2" customWidth="1"/>
    <col min="4868" max="4868" width="17.28515625" style="2" customWidth="1"/>
    <col min="4869" max="4869" width="9.7109375" style="2" customWidth="1"/>
    <col min="4870" max="4870" width="7.28515625" style="2" customWidth="1"/>
    <col min="4871" max="4871" width="19.28515625" style="2" customWidth="1"/>
    <col min="4872" max="4874" width="7.85546875" style="2" customWidth="1"/>
    <col min="4875" max="4875" width="8.42578125" style="2" customWidth="1"/>
    <col min="4876" max="4876" width="7.140625" style="2" customWidth="1"/>
    <col min="4877" max="4877" width="7" style="2" customWidth="1"/>
    <col min="4878" max="4880" width="9.140625" style="2"/>
    <col min="4881" max="4888" width="2.42578125" style="2" customWidth="1"/>
    <col min="4889" max="4889" width="9.140625" style="2"/>
    <col min="4890" max="4894" width="2.42578125" style="2" customWidth="1"/>
    <col min="4895" max="5120" width="9.140625" style="2"/>
    <col min="5121" max="5121" width="3.7109375" style="2" customWidth="1"/>
    <col min="5122" max="5122" width="4.28515625" style="2" customWidth="1"/>
    <col min="5123" max="5123" width="12.42578125" style="2" customWidth="1"/>
    <col min="5124" max="5124" width="17.28515625" style="2" customWidth="1"/>
    <col min="5125" max="5125" width="9.7109375" style="2" customWidth="1"/>
    <col min="5126" max="5126" width="7.28515625" style="2" customWidth="1"/>
    <col min="5127" max="5127" width="19.28515625" style="2" customWidth="1"/>
    <col min="5128" max="5130" width="7.85546875" style="2" customWidth="1"/>
    <col min="5131" max="5131" width="8.42578125" style="2" customWidth="1"/>
    <col min="5132" max="5132" width="7.140625" style="2" customWidth="1"/>
    <col min="5133" max="5133" width="7" style="2" customWidth="1"/>
    <col min="5134" max="5136" width="9.140625" style="2"/>
    <col min="5137" max="5144" width="2.42578125" style="2" customWidth="1"/>
    <col min="5145" max="5145" width="9.140625" style="2"/>
    <col min="5146" max="5150" width="2.42578125" style="2" customWidth="1"/>
    <col min="5151" max="5376" width="9.140625" style="2"/>
    <col min="5377" max="5377" width="3.7109375" style="2" customWidth="1"/>
    <col min="5378" max="5378" width="4.28515625" style="2" customWidth="1"/>
    <col min="5379" max="5379" width="12.42578125" style="2" customWidth="1"/>
    <col min="5380" max="5380" width="17.28515625" style="2" customWidth="1"/>
    <col min="5381" max="5381" width="9.7109375" style="2" customWidth="1"/>
    <col min="5382" max="5382" width="7.28515625" style="2" customWidth="1"/>
    <col min="5383" max="5383" width="19.28515625" style="2" customWidth="1"/>
    <col min="5384" max="5386" width="7.85546875" style="2" customWidth="1"/>
    <col min="5387" max="5387" width="8.42578125" style="2" customWidth="1"/>
    <col min="5388" max="5388" width="7.140625" style="2" customWidth="1"/>
    <col min="5389" max="5389" width="7" style="2" customWidth="1"/>
    <col min="5390" max="5392" width="9.140625" style="2"/>
    <col min="5393" max="5400" width="2.42578125" style="2" customWidth="1"/>
    <col min="5401" max="5401" width="9.140625" style="2"/>
    <col min="5402" max="5406" width="2.42578125" style="2" customWidth="1"/>
    <col min="5407" max="5632" width="9.140625" style="2"/>
    <col min="5633" max="5633" width="3.7109375" style="2" customWidth="1"/>
    <col min="5634" max="5634" width="4.28515625" style="2" customWidth="1"/>
    <col min="5635" max="5635" width="12.42578125" style="2" customWidth="1"/>
    <col min="5636" max="5636" width="17.28515625" style="2" customWidth="1"/>
    <col min="5637" max="5637" width="9.7109375" style="2" customWidth="1"/>
    <col min="5638" max="5638" width="7.28515625" style="2" customWidth="1"/>
    <col min="5639" max="5639" width="19.28515625" style="2" customWidth="1"/>
    <col min="5640" max="5642" width="7.85546875" style="2" customWidth="1"/>
    <col min="5643" max="5643" width="8.42578125" style="2" customWidth="1"/>
    <col min="5644" max="5644" width="7.140625" style="2" customWidth="1"/>
    <col min="5645" max="5645" width="7" style="2" customWidth="1"/>
    <col min="5646" max="5648" width="9.140625" style="2"/>
    <col min="5649" max="5656" width="2.42578125" style="2" customWidth="1"/>
    <col min="5657" max="5657" width="9.140625" style="2"/>
    <col min="5658" max="5662" width="2.42578125" style="2" customWidth="1"/>
    <col min="5663" max="5888" width="9.140625" style="2"/>
    <col min="5889" max="5889" width="3.7109375" style="2" customWidth="1"/>
    <col min="5890" max="5890" width="4.28515625" style="2" customWidth="1"/>
    <col min="5891" max="5891" width="12.42578125" style="2" customWidth="1"/>
    <col min="5892" max="5892" width="17.28515625" style="2" customWidth="1"/>
    <col min="5893" max="5893" width="9.7109375" style="2" customWidth="1"/>
    <col min="5894" max="5894" width="7.28515625" style="2" customWidth="1"/>
    <col min="5895" max="5895" width="19.28515625" style="2" customWidth="1"/>
    <col min="5896" max="5898" width="7.85546875" style="2" customWidth="1"/>
    <col min="5899" max="5899" width="8.42578125" style="2" customWidth="1"/>
    <col min="5900" max="5900" width="7.140625" style="2" customWidth="1"/>
    <col min="5901" max="5901" width="7" style="2" customWidth="1"/>
    <col min="5902" max="5904" width="9.140625" style="2"/>
    <col min="5905" max="5912" width="2.42578125" style="2" customWidth="1"/>
    <col min="5913" max="5913" width="9.140625" style="2"/>
    <col min="5914" max="5918" width="2.42578125" style="2" customWidth="1"/>
    <col min="5919" max="6144" width="9.140625" style="2"/>
    <col min="6145" max="6145" width="3.7109375" style="2" customWidth="1"/>
    <col min="6146" max="6146" width="4.28515625" style="2" customWidth="1"/>
    <col min="6147" max="6147" width="12.42578125" style="2" customWidth="1"/>
    <col min="6148" max="6148" width="17.28515625" style="2" customWidth="1"/>
    <col min="6149" max="6149" width="9.7109375" style="2" customWidth="1"/>
    <col min="6150" max="6150" width="7.28515625" style="2" customWidth="1"/>
    <col min="6151" max="6151" width="19.28515625" style="2" customWidth="1"/>
    <col min="6152" max="6154" width="7.85546875" style="2" customWidth="1"/>
    <col min="6155" max="6155" width="8.42578125" style="2" customWidth="1"/>
    <col min="6156" max="6156" width="7.140625" style="2" customWidth="1"/>
    <col min="6157" max="6157" width="7" style="2" customWidth="1"/>
    <col min="6158" max="6160" width="9.140625" style="2"/>
    <col min="6161" max="6168" width="2.42578125" style="2" customWidth="1"/>
    <col min="6169" max="6169" width="9.140625" style="2"/>
    <col min="6170" max="6174" width="2.42578125" style="2" customWidth="1"/>
    <col min="6175" max="6400" width="9.140625" style="2"/>
    <col min="6401" max="6401" width="3.7109375" style="2" customWidth="1"/>
    <col min="6402" max="6402" width="4.28515625" style="2" customWidth="1"/>
    <col min="6403" max="6403" width="12.42578125" style="2" customWidth="1"/>
    <col min="6404" max="6404" width="17.28515625" style="2" customWidth="1"/>
    <col min="6405" max="6405" width="9.7109375" style="2" customWidth="1"/>
    <col min="6406" max="6406" width="7.28515625" style="2" customWidth="1"/>
    <col min="6407" max="6407" width="19.28515625" style="2" customWidth="1"/>
    <col min="6408" max="6410" width="7.85546875" style="2" customWidth="1"/>
    <col min="6411" max="6411" width="8.42578125" style="2" customWidth="1"/>
    <col min="6412" max="6412" width="7.140625" style="2" customWidth="1"/>
    <col min="6413" max="6413" width="7" style="2" customWidth="1"/>
    <col min="6414" max="6416" width="9.140625" style="2"/>
    <col min="6417" max="6424" width="2.42578125" style="2" customWidth="1"/>
    <col min="6425" max="6425" width="9.140625" style="2"/>
    <col min="6426" max="6430" width="2.42578125" style="2" customWidth="1"/>
    <col min="6431" max="6656" width="9.140625" style="2"/>
    <col min="6657" max="6657" width="3.7109375" style="2" customWidth="1"/>
    <col min="6658" max="6658" width="4.28515625" style="2" customWidth="1"/>
    <col min="6659" max="6659" width="12.42578125" style="2" customWidth="1"/>
    <col min="6660" max="6660" width="17.28515625" style="2" customWidth="1"/>
    <col min="6661" max="6661" width="9.7109375" style="2" customWidth="1"/>
    <col min="6662" max="6662" width="7.28515625" style="2" customWidth="1"/>
    <col min="6663" max="6663" width="19.28515625" style="2" customWidth="1"/>
    <col min="6664" max="6666" width="7.85546875" style="2" customWidth="1"/>
    <col min="6667" max="6667" width="8.42578125" style="2" customWidth="1"/>
    <col min="6668" max="6668" width="7.140625" style="2" customWidth="1"/>
    <col min="6669" max="6669" width="7" style="2" customWidth="1"/>
    <col min="6670" max="6672" width="9.140625" style="2"/>
    <col min="6673" max="6680" width="2.42578125" style="2" customWidth="1"/>
    <col min="6681" max="6681" width="9.140625" style="2"/>
    <col min="6682" max="6686" width="2.42578125" style="2" customWidth="1"/>
    <col min="6687" max="6912" width="9.140625" style="2"/>
    <col min="6913" max="6913" width="3.7109375" style="2" customWidth="1"/>
    <col min="6914" max="6914" width="4.28515625" style="2" customWidth="1"/>
    <col min="6915" max="6915" width="12.42578125" style="2" customWidth="1"/>
    <col min="6916" max="6916" width="17.28515625" style="2" customWidth="1"/>
    <col min="6917" max="6917" width="9.7109375" style="2" customWidth="1"/>
    <col min="6918" max="6918" width="7.28515625" style="2" customWidth="1"/>
    <col min="6919" max="6919" width="19.28515625" style="2" customWidth="1"/>
    <col min="6920" max="6922" width="7.85546875" style="2" customWidth="1"/>
    <col min="6923" max="6923" width="8.42578125" style="2" customWidth="1"/>
    <col min="6924" max="6924" width="7.140625" style="2" customWidth="1"/>
    <col min="6925" max="6925" width="7" style="2" customWidth="1"/>
    <col min="6926" max="6928" width="9.140625" style="2"/>
    <col min="6929" max="6936" width="2.42578125" style="2" customWidth="1"/>
    <col min="6937" max="6937" width="9.140625" style="2"/>
    <col min="6938" max="6942" width="2.42578125" style="2" customWidth="1"/>
    <col min="6943" max="7168" width="9.140625" style="2"/>
    <col min="7169" max="7169" width="3.7109375" style="2" customWidth="1"/>
    <col min="7170" max="7170" width="4.28515625" style="2" customWidth="1"/>
    <col min="7171" max="7171" width="12.42578125" style="2" customWidth="1"/>
    <col min="7172" max="7172" width="17.28515625" style="2" customWidth="1"/>
    <col min="7173" max="7173" width="9.7109375" style="2" customWidth="1"/>
    <col min="7174" max="7174" width="7.28515625" style="2" customWidth="1"/>
    <col min="7175" max="7175" width="19.28515625" style="2" customWidth="1"/>
    <col min="7176" max="7178" width="7.85546875" style="2" customWidth="1"/>
    <col min="7179" max="7179" width="8.42578125" style="2" customWidth="1"/>
    <col min="7180" max="7180" width="7.140625" style="2" customWidth="1"/>
    <col min="7181" max="7181" width="7" style="2" customWidth="1"/>
    <col min="7182" max="7184" width="9.140625" style="2"/>
    <col min="7185" max="7192" width="2.42578125" style="2" customWidth="1"/>
    <col min="7193" max="7193" width="9.140625" style="2"/>
    <col min="7194" max="7198" width="2.42578125" style="2" customWidth="1"/>
    <col min="7199" max="7424" width="9.140625" style="2"/>
    <col min="7425" max="7425" width="3.7109375" style="2" customWidth="1"/>
    <col min="7426" max="7426" width="4.28515625" style="2" customWidth="1"/>
    <col min="7427" max="7427" width="12.42578125" style="2" customWidth="1"/>
    <col min="7428" max="7428" width="17.28515625" style="2" customWidth="1"/>
    <col min="7429" max="7429" width="9.7109375" style="2" customWidth="1"/>
    <col min="7430" max="7430" width="7.28515625" style="2" customWidth="1"/>
    <col min="7431" max="7431" width="19.28515625" style="2" customWidth="1"/>
    <col min="7432" max="7434" width="7.85546875" style="2" customWidth="1"/>
    <col min="7435" max="7435" width="8.42578125" style="2" customWidth="1"/>
    <col min="7436" max="7436" width="7.140625" style="2" customWidth="1"/>
    <col min="7437" max="7437" width="7" style="2" customWidth="1"/>
    <col min="7438" max="7440" width="9.140625" style="2"/>
    <col min="7441" max="7448" width="2.42578125" style="2" customWidth="1"/>
    <col min="7449" max="7449" width="9.140625" style="2"/>
    <col min="7450" max="7454" width="2.42578125" style="2" customWidth="1"/>
    <col min="7455" max="7680" width="9.140625" style="2"/>
    <col min="7681" max="7681" width="3.7109375" style="2" customWidth="1"/>
    <col min="7682" max="7682" width="4.28515625" style="2" customWidth="1"/>
    <col min="7683" max="7683" width="12.42578125" style="2" customWidth="1"/>
    <col min="7684" max="7684" width="17.28515625" style="2" customWidth="1"/>
    <col min="7685" max="7685" width="9.7109375" style="2" customWidth="1"/>
    <col min="7686" max="7686" width="7.28515625" style="2" customWidth="1"/>
    <col min="7687" max="7687" width="19.28515625" style="2" customWidth="1"/>
    <col min="7688" max="7690" width="7.85546875" style="2" customWidth="1"/>
    <col min="7691" max="7691" width="8.42578125" style="2" customWidth="1"/>
    <col min="7692" max="7692" width="7.140625" style="2" customWidth="1"/>
    <col min="7693" max="7693" width="7" style="2" customWidth="1"/>
    <col min="7694" max="7696" width="9.140625" style="2"/>
    <col min="7697" max="7704" width="2.42578125" style="2" customWidth="1"/>
    <col min="7705" max="7705" width="9.140625" style="2"/>
    <col min="7706" max="7710" width="2.42578125" style="2" customWidth="1"/>
    <col min="7711" max="7936" width="9.140625" style="2"/>
    <col min="7937" max="7937" width="3.7109375" style="2" customWidth="1"/>
    <col min="7938" max="7938" width="4.28515625" style="2" customWidth="1"/>
    <col min="7939" max="7939" width="12.42578125" style="2" customWidth="1"/>
    <col min="7940" max="7940" width="17.28515625" style="2" customWidth="1"/>
    <col min="7941" max="7941" width="9.7109375" style="2" customWidth="1"/>
    <col min="7942" max="7942" width="7.28515625" style="2" customWidth="1"/>
    <col min="7943" max="7943" width="19.28515625" style="2" customWidth="1"/>
    <col min="7944" max="7946" width="7.85546875" style="2" customWidth="1"/>
    <col min="7947" max="7947" width="8.42578125" style="2" customWidth="1"/>
    <col min="7948" max="7948" width="7.140625" style="2" customWidth="1"/>
    <col min="7949" max="7949" width="7" style="2" customWidth="1"/>
    <col min="7950" max="7952" width="9.140625" style="2"/>
    <col min="7953" max="7960" width="2.42578125" style="2" customWidth="1"/>
    <col min="7961" max="7961" width="9.140625" style="2"/>
    <col min="7962" max="7966" width="2.42578125" style="2" customWidth="1"/>
    <col min="7967" max="8192" width="9.140625" style="2"/>
    <col min="8193" max="8193" width="3.7109375" style="2" customWidth="1"/>
    <col min="8194" max="8194" width="4.28515625" style="2" customWidth="1"/>
    <col min="8195" max="8195" width="12.42578125" style="2" customWidth="1"/>
    <col min="8196" max="8196" width="17.28515625" style="2" customWidth="1"/>
    <col min="8197" max="8197" width="9.7109375" style="2" customWidth="1"/>
    <col min="8198" max="8198" width="7.28515625" style="2" customWidth="1"/>
    <col min="8199" max="8199" width="19.28515625" style="2" customWidth="1"/>
    <col min="8200" max="8202" width="7.85546875" style="2" customWidth="1"/>
    <col min="8203" max="8203" width="8.42578125" style="2" customWidth="1"/>
    <col min="8204" max="8204" width="7.140625" style="2" customWidth="1"/>
    <col min="8205" max="8205" width="7" style="2" customWidth="1"/>
    <col min="8206" max="8208" width="9.140625" style="2"/>
    <col min="8209" max="8216" width="2.42578125" style="2" customWidth="1"/>
    <col min="8217" max="8217" width="9.140625" style="2"/>
    <col min="8218" max="8222" width="2.42578125" style="2" customWidth="1"/>
    <col min="8223" max="8448" width="9.140625" style="2"/>
    <col min="8449" max="8449" width="3.7109375" style="2" customWidth="1"/>
    <col min="8450" max="8450" width="4.28515625" style="2" customWidth="1"/>
    <col min="8451" max="8451" width="12.42578125" style="2" customWidth="1"/>
    <col min="8452" max="8452" width="17.28515625" style="2" customWidth="1"/>
    <col min="8453" max="8453" width="9.7109375" style="2" customWidth="1"/>
    <col min="8454" max="8454" width="7.28515625" style="2" customWidth="1"/>
    <col min="8455" max="8455" width="19.28515625" style="2" customWidth="1"/>
    <col min="8456" max="8458" width="7.85546875" style="2" customWidth="1"/>
    <col min="8459" max="8459" width="8.42578125" style="2" customWidth="1"/>
    <col min="8460" max="8460" width="7.140625" style="2" customWidth="1"/>
    <col min="8461" max="8461" width="7" style="2" customWidth="1"/>
    <col min="8462" max="8464" width="9.140625" style="2"/>
    <col min="8465" max="8472" width="2.42578125" style="2" customWidth="1"/>
    <col min="8473" max="8473" width="9.140625" style="2"/>
    <col min="8474" max="8478" width="2.42578125" style="2" customWidth="1"/>
    <col min="8479" max="8704" width="9.140625" style="2"/>
    <col min="8705" max="8705" width="3.7109375" style="2" customWidth="1"/>
    <col min="8706" max="8706" width="4.28515625" style="2" customWidth="1"/>
    <col min="8707" max="8707" width="12.42578125" style="2" customWidth="1"/>
    <col min="8708" max="8708" width="17.28515625" style="2" customWidth="1"/>
    <col min="8709" max="8709" width="9.7109375" style="2" customWidth="1"/>
    <col min="8710" max="8710" width="7.28515625" style="2" customWidth="1"/>
    <col min="8711" max="8711" width="19.28515625" style="2" customWidth="1"/>
    <col min="8712" max="8714" width="7.85546875" style="2" customWidth="1"/>
    <col min="8715" max="8715" width="8.42578125" style="2" customWidth="1"/>
    <col min="8716" max="8716" width="7.140625" style="2" customWidth="1"/>
    <col min="8717" max="8717" width="7" style="2" customWidth="1"/>
    <col min="8718" max="8720" width="9.140625" style="2"/>
    <col min="8721" max="8728" width="2.42578125" style="2" customWidth="1"/>
    <col min="8729" max="8729" width="9.140625" style="2"/>
    <col min="8730" max="8734" width="2.42578125" style="2" customWidth="1"/>
    <col min="8735" max="8960" width="9.140625" style="2"/>
    <col min="8961" max="8961" width="3.7109375" style="2" customWidth="1"/>
    <col min="8962" max="8962" width="4.28515625" style="2" customWidth="1"/>
    <col min="8963" max="8963" width="12.42578125" style="2" customWidth="1"/>
    <col min="8964" max="8964" width="17.28515625" style="2" customWidth="1"/>
    <col min="8965" max="8965" width="9.7109375" style="2" customWidth="1"/>
    <col min="8966" max="8966" width="7.28515625" style="2" customWidth="1"/>
    <col min="8967" max="8967" width="19.28515625" style="2" customWidth="1"/>
    <col min="8968" max="8970" width="7.85546875" style="2" customWidth="1"/>
    <col min="8971" max="8971" width="8.42578125" style="2" customWidth="1"/>
    <col min="8972" max="8972" width="7.140625" style="2" customWidth="1"/>
    <col min="8973" max="8973" width="7" style="2" customWidth="1"/>
    <col min="8974" max="8976" width="9.140625" style="2"/>
    <col min="8977" max="8984" width="2.42578125" style="2" customWidth="1"/>
    <col min="8985" max="8985" width="9.140625" style="2"/>
    <col min="8986" max="8990" width="2.42578125" style="2" customWidth="1"/>
    <col min="8991" max="9216" width="9.140625" style="2"/>
    <col min="9217" max="9217" width="3.7109375" style="2" customWidth="1"/>
    <col min="9218" max="9218" width="4.28515625" style="2" customWidth="1"/>
    <col min="9219" max="9219" width="12.42578125" style="2" customWidth="1"/>
    <col min="9220" max="9220" width="17.28515625" style="2" customWidth="1"/>
    <col min="9221" max="9221" width="9.7109375" style="2" customWidth="1"/>
    <col min="9222" max="9222" width="7.28515625" style="2" customWidth="1"/>
    <col min="9223" max="9223" width="19.28515625" style="2" customWidth="1"/>
    <col min="9224" max="9226" width="7.85546875" style="2" customWidth="1"/>
    <col min="9227" max="9227" width="8.42578125" style="2" customWidth="1"/>
    <col min="9228" max="9228" width="7.140625" style="2" customWidth="1"/>
    <col min="9229" max="9229" width="7" style="2" customWidth="1"/>
    <col min="9230" max="9232" width="9.140625" style="2"/>
    <col min="9233" max="9240" width="2.42578125" style="2" customWidth="1"/>
    <col min="9241" max="9241" width="9.140625" style="2"/>
    <col min="9242" max="9246" width="2.42578125" style="2" customWidth="1"/>
    <col min="9247" max="9472" width="9.140625" style="2"/>
    <col min="9473" max="9473" width="3.7109375" style="2" customWidth="1"/>
    <col min="9474" max="9474" width="4.28515625" style="2" customWidth="1"/>
    <col min="9475" max="9475" width="12.42578125" style="2" customWidth="1"/>
    <col min="9476" max="9476" width="17.28515625" style="2" customWidth="1"/>
    <col min="9477" max="9477" width="9.7109375" style="2" customWidth="1"/>
    <col min="9478" max="9478" width="7.28515625" style="2" customWidth="1"/>
    <col min="9479" max="9479" width="19.28515625" style="2" customWidth="1"/>
    <col min="9480" max="9482" width="7.85546875" style="2" customWidth="1"/>
    <col min="9483" max="9483" width="8.42578125" style="2" customWidth="1"/>
    <col min="9484" max="9484" width="7.140625" style="2" customWidth="1"/>
    <col min="9485" max="9485" width="7" style="2" customWidth="1"/>
    <col min="9486" max="9488" width="9.140625" style="2"/>
    <col min="9489" max="9496" width="2.42578125" style="2" customWidth="1"/>
    <col min="9497" max="9497" width="9.140625" style="2"/>
    <col min="9498" max="9502" width="2.42578125" style="2" customWidth="1"/>
    <col min="9503" max="9728" width="9.140625" style="2"/>
    <col min="9729" max="9729" width="3.7109375" style="2" customWidth="1"/>
    <col min="9730" max="9730" width="4.28515625" style="2" customWidth="1"/>
    <col min="9731" max="9731" width="12.42578125" style="2" customWidth="1"/>
    <col min="9732" max="9732" width="17.28515625" style="2" customWidth="1"/>
    <col min="9733" max="9733" width="9.7109375" style="2" customWidth="1"/>
    <col min="9734" max="9734" width="7.28515625" style="2" customWidth="1"/>
    <col min="9735" max="9735" width="19.28515625" style="2" customWidth="1"/>
    <col min="9736" max="9738" width="7.85546875" style="2" customWidth="1"/>
    <col min="9739" max="9739" width="8.42578125" style="2" customWidth="1"/>
    <col min="9740" max="9740" width="7.140625" style="2" customWidth="1"/>
    <col min="9741" max="9741" width="7" style="2" customWidth="1"/>
    <col min="9742" max="9744" width="9.140625" style="2"/>
    <col min="9745" max="9752" width="2.42578125" style="2" customWidth="1"/>
    <col min="9753" max="9753" width="9.140625" style="2"/>
    <col min="9754" max="9758" width="2.42578125" style="2" customWidth="1"/>
    <col min="9759" max="9984" width="9.140625" style="2"/>
    <col min="9985" max="9985" width="3.7109375" style="2" customWidth="1"/>
    <col min="9986" max="9986" width="4.28515625" style="2" customWidth="1"/>
    <col min="9987" max="9987" width="12.42578125" style="2" customWidth="1"/>
    <col min="9988" max="9988" width="17.28515625" style="2" customWidth="1"/>
    <col min="9989" max="9989" width="9.7109375" style="2" customWidth="1"/>
    <col min="9990" max="9990" width="7.28515625" style="2" customWidth="1"/>
    <col min="9991" max="9991" width="19.28515625" style="2" customWidth="1"/>
    <col min="9992" max="9994" width="7.85546875" style="2" customWidth="1"/>
    <col min="9995" max="9995" width="8.42578125" style="2" customWidth="1"/>
    <col min="9996" max="9996" width="7.140625" style="2" customWidth="1"/>
    <col min="9997" max="9997" width="7" style="2" customWidth="1"/>
    <col min="9998" max="10000" width="9.140625" style="2"/>
    <col min="10001" max="10008" width="2.42578125" style="2" customWidth="1"/>
    <col min="10009" max="10009" width="9.140625" style="2"/>
    <col min="10010" max="10014" width="2.42578125" style="2" customWidth="1"/>
    <col min="10015" max="10240" width="9.140625" style="2"/>
    <col min="10241" max="10241" width="3.7109375" style="2" customWidth="1"/>
    <col min="10242" max="10242" width="4.28515625" style="2" customWidth="1"/>
    <col min="10243" max="10243" width="12.42578125" style="2" customWidth="1"/>
    <col min="10244" max="10244" width="17.28515625" style="2" customWidth="1"/>
    <col min="10245" max="10245" width="9.7109375" style="2" customWidth="1"/>
    <col min="10246" max="10246" width="7.28515625" style="2" customWidth="1"/>
    <col min="10247" max="10247" width="19.28515625" style="2" customWidth="1"/>
    <col min="10248" max="10250" width="7.85546875" style="2" customWidth="1"/>
    <col min="10251" max="10251" width="8.42578125" style="2" customWidth="1"/>
    <col min="10252" max="10252" width="7.140625" style="2" customWidth="1"/>
    <col min="10253" max="10253" width="7" style="2" customWidth="1"/>
    <col min="10254" max="10256" width="9.140625" style="2"/>
    <col min="10257" max="10264" width="2.42578125" style="2" customWidth="1"/>
    <col min="10265" max="10265" width="9.140625" style="2"/>
    <col min="10266" max="10270" width="2.42578125" style="2" customWidth="1"/>
    <col min="10271" max="10496" width="9.140625" style="2"/>
    <col min="10497" max="10497" width="3.7109375" style="2" customWidth="1"/>
    <col min="10498" max="10498" width="4.28515625" style="2" customWidth="1"/>
    <col min="10499" max="10499" width="12.42578125" style="2" customWidth="1"/>
    <col min="10500" max="10500" width="17.28515625" style="2" customWidth="1"/>
    <col min="10501" max="10501" width="9.7109375" style="2" customWidth="1"/>
    <col min="10502" max="10502" width="7.28515625" style="2" customWidth="1"/>
    <col min="10503" max="10503" width="19.28515625" style="2" customWidth="1"/>
    <col min="10504" max="10506" width="7.85546875" style="2" customWidth="1"/>
    <col min="10507" max="10507" width="8.42578125" style="2" customWidth="1"/>
    <col min="10508" max="10508" width="7.140625" style="2" customWidth="1"/>
    <col min="10509" max="10509" width="7" style="2" customWidth="1"/>
    <col min="10510" max="10512" width="9.140625" style="2"/>
    <col min="10513" max="10520" width="2.42578125" style="2" customWidth="1"/>
    <col min="10521" max="10521" width="9.140625" style="2"/>
    <col min="10522" max="10526" width="2.42578125" style="2" customWidth="1"/>
    <col min="10527" max="10752" width="9.140625" style="2"/>
    <col min="10753" max="10753" width="3.7109375" style="2" customWidth="1"/>
    <col min="10754" max="10754" width="4.28515625" style="2" customWidth="1"/>
    <col min="10755" max="10755" width="12.42578125" style="2" customWidth="1"/>
    <col min="10756" max="10756" width="17.28515625" style="2" customWidth="1"/>
    <col min="10757" max="10757" width="9.7109375" style="2" customWidth="1"/>
    <col min="10758" max="10758" width="7.28515625" style="2" customWidth="1"/>
    <col min="10759" max="10759" width="19.28515625" style="2" customWidth="1"/>
    <col min="10760" max="10762" width="7.85546875" style="2" customWidth="1"/>
    <col min="10763" max="10763" width="8.42578125" style="2" customWidth="1"/>
    <col min="10764" max="10764" width="7.140625" style="2" customWidth="1"/>
    <col min="10765" max="10765" width="7" style="2" customWidth="1"/>
    <col min="10766" max="10768" width="9.140625" style="2"/>
    <col min="10769" max="10776" width="2.42578125" style="2" customWidth="1"/>
    <col min="10777" max="10777" width="9.140625" style="2"/>
    <col min="10778" max="10782" width="2.42578125" style="2" customWidth="1"/>
    <col min="10783" max="11008" width="9.140625" style="2"/>
    <col min="11009" max="11009" width="3.7109375" style="2" customWidth="1"/>
    <col min="11010" max="11010" width="4.28515625" style="2" customWidth="1"/>
    <col min="11011" max="11011" width="12.42578125" style="2" customWidth="1"/>
    <col min="11012" max="11012" width="17.28515625" style="2" customWidth="1"/>
    <col min="11013" max="11013" width="9.7109375" style="2" customWidth="1"/>
    <col min="11014" max="11014" width="7.28515625" style="2" customWidth="1"/>
    <col min="11015" max="11015" width="19.28515625" style="2" customWidth="1"/>
    <col min="11016" max="11018" width="7.85546875" style="2" customWidth="1"/>
    <col min="11019" max="11019" width="8.42578125" style="2" customWidth="1"/>
    <col min="11020" max="11020" width="7.140625" style="2" customWidth="1"/>
    <col min="11021" max="11021" width="7" style="2" customWidth="1"/>
    <col min="11022" max="11024" width="9.140625" style="2"/>
    <col min="11025" max="11032" width="2.42578125" style="2" customWidth="1"/>
    <col min="11033" max="11033" width="9.140625" style="2"/>
    <col min="11034" max="11038" width="2.42578125" style="2" customWidth="1"/>
    <col min="11039" max="11264" width="9.140625" style="2"/>
    <col min="11265" max="11265" width="3.7109375" style="2" customWidth="1"/>
    <col min="11266" max="11266" width="4.28515625" style="2" customWidth="1"/>
    <col min="11267" max="11267" width="12.42578125" style="2" customWidth="1"/>
    <col min="11268" max="11268" width="17.28515625" style="2" customWidth="1"/>
    <col min="11269" max="11269" width="9.7109375" style="2" customWidth="1"/>
    <col min="11270" max="11270" width="7.28515625" style="2" customWidth="1"/>
    <col min="11271" max="11271" width="19.28515625" style="2" customWidth="1"/>
    <col min="11272" max="11274" width="7.85546875" style="2" customWidth="1"/>
    <col min="11275" max="11275" width="8.42578125" style="2" customWidth="1"/>
    <col min="11276" max="11276" width="7.140625" style="2" customWidth="1"/>
    <col min="11277" max="11277" width="7" style="2" customWidth="1"/>
    <col min="11278" max="11280" width="9.140625" style="2"/>
    <col min="11281" max="11288" width="2.42578125" style="2" customWidth="1"/>
    <col min="11289" max="11289" width="9.140625" style="2"/>
    <col min="11290" max="11294" width="2.42578125" style="2" customWidth="1"/>
    <col min="11295" max="11520" width="9.140625" style="2"/>
    <col min="11521" max="11521" width="3.7109375" style="2" customWidth="1"/>
    <col min="11522" max="11522" width="4.28515625" style="2" customWidth="1"/>
    <col min="11523" max="11523" width="12.42578125" style="2" customWidth="1"/>
    <col min="11524" max="11524" width="17.28515625" style="2" customWidth="1"/>
    <col min="11525" max="11525" width="9.7109375" style="2" customWidth="1"/>
    <col min="11526" max="11526" width="7.28515625" style="2" customWidth="1"/>
    <col min="11527" max="11527" width="19.28515625" style="2" customWidth="1"/>
    <col min="11528" max="11530" width="7.85546875" style="2" customWidth="1"/>
    <col min="11531" max="11531" width="8.42578125" style="2" customWidth="1"/>
    <col min="11532" max="11532" width="7.140625" style="2" customWidth="1"/>
    <col min="11533" max="11533" width="7" style="2" customWidth="1"/>
    <col min="11534" max="11536" width="9.140625" style="2"/>
    <col min="11537" max="11544" width="2.42578125" style="2" customWidth="1"/>
    <col min="11545" max="11545" width="9.140625" style="2"/>
    <col min="11546" max="11550" width="2.42578125" style="2" customWidth="1"/>
    <col min="11551" max="11776" width="9.140625" style="2"/>
    <col min="11777" max="11777" width="3.7109375" style="2" customWidth="1"/>
    <col min="11778" max="11778" width="4.28515625" style="2" customWidth="1"/>
    <col min="11779" max="11779" width="12.42578125" style="2" customWidth="1"/>
    <col min="11780" max="11780" width="17.28515625" style="2" customWidth="1"/>
    <col min="11781" max="11781" width="9.7109375" style="2" customWidth="1"/>
    <col min="11782" max="11782" width="7.28515625" style="2" customWidth="1"/>
    <col min="11783" max="11783" width="19.28515625" style="2" customWidth="1"/>
    <col min="11784" max="11786" width="7.85546875" style="2" customWidth="1"/>
    <col min="11787" max="11787" width="8.42578125" style="2" customWidth="1"/>
    <col min="11788" max="11788" width="7.140625" style="2" customWidth="1"/>
    <col min="11789" max="11789" width="7" style="2" customWidth="1"/>
    <col min="11790" max="11792" width="9.140625" style="2"/>
    <col min="11793" max="11800" width="2.42578125" style="2" customWidth="1"/>
    <col min="11801" max="11801" width="9.140625" style="2"/>
    <col min="11802" max="11806" width="2.42578125" style="2" customWidth="1"/>
    <col min="11807" max="12032" width="9.140625" style="2"/>
    <col min="12033" max="12033" width="3.7109375" style="2" customWidth="1"/>
    <col min="12034" max="12034" width="4.28515625" style="2" customWidth="1"/>
    <col min="12035" max="12035" width="12.42578125" style="2" customWidth="1"/>
    <col min="12036" max="12036" width="17.28515625" style="2" customWidth="1"/>
    <col min="12037" max="12037" width="9.7109375" style="2" customWidth="1"/>
    <col min="12038" max="12038" width="7.28515625" style="2" customWidth="1"/>
    <col min="12039" max="12039" width="19.28515625" style="2" customWidth="1"/>
    <col min="12040" max="12042" width="7.85546875" style="2" customWidth="1"/>
    <col min="12043" max="12043" width="8.42578125" style="2" customWidth="1"/>
    <col min="12044" max="12044" width="7.140625" style="2" customWidth="1"/>
    <col min="12045" max="12045" width="7" style="2" customWidth="1"/>
    <col min="12046" max="12048" width="9.140625" style="2"/>
    <col min="12049" max="12056" width="2.42578125" style="2" customWidth="1"/>
    <col min="12057" max="12057" width="9.140625" style="2"/>
    <col min="12058" max="12062" width="2.42578125" style="2" customWidth="1"/>
    <col min="12063" max="12288" width="9.140625" style="2"/>
    <col min="12289" max="12289" width="3.7109375" style="2" customWidth="1"/>
    <col min="12290" max="12290" width="4.28515625" style="2" customWidth="1"/>
    <col min="12291" max="12291" width="12.42578125" style="2" customWidth="1"/>
    <col min="12292" max="12292" width="17.28515625" style="2" customWidth="1"/>
    <col min="12293" max="12293" width="9.7109375" style="2" customWidth="1"/>
    <col min="12294" max="12294" width="7.28515625" style="2" customWidth="1"/>
    <col min="12295" max="12295" width="19.28515625" style="2" customWidth="1"/>
    <col min="12296" max="12298" width="7.85546875" style="2" customWidth="1"/>
    <col min="12299" max="12299" width="8.42578125" style="2" customWidth="1"/>
    <col min="12300" max="12300" width="7.140625" style="2" customWidth="1"/>
    <col min="12301" max="12301" width="7" style="2" customWidth="1"/>
    <col min="12302" max="12304" width="9.140625" style="2"/>
    <col min="12305" max="12312" width="2.42578125" style="2" customWidth="1"/>
    <col min="12313" max="12313" width="9.140625" style="2"/>
    <col min="12314" max="12318" width="2.42578125" style="2" customWidth="1"/>
    <col min="12319" max="12544" width="9.140625" style="2"/>
    <col min="12545" max="12545" width="3.7109375" style="2" customWidth="1"/>
    <col min="12546" max="12546" width="4.28515625" style="2" customWidth="1"/>
    <col min="12547" max="12547" width="12.42578125" style="2" customWidth="1"/>
    <col min="12548" max="12548" width="17.28515625" style="2" customWidth="1"/>
    <col min="12549" max="12549" width="9.7109375" style="2" customWidth="1"/>
    <col min="12550" max="12550" width="7.28515625" style="2" customWidth="1"/>
    <col min="12551" max="12551" width="19.28515625" style="2" customWidth="1"/>
    <col min="12552" max="12554" width="7.85546875" style="2" customWidth="1"/>
    <col min="12555" max="12555" width="8.42578125" style="2" customWidth="1"/>
    <col min="12556" max="12556" width="7.140625" style="2" customWidth="1"/>
    <col min="12557" max="12557" width="7" style="2" customWidth="1"/>
    <col min="12558" max="12560" width="9.140625" style="2"/>
    <col min="12561" max="12568" width="2.42578125" style="2" customWidth="1"/>
    <col min="12569" max="12569" width="9.140625" style="2"/>
    <col min="12570" max="12574" width="2.42578125" style="2" customWidth="1"/>
    <col min="12575" max="12800" width="9.140625" style="2"/>
    <col min="12801" max="12801" width="3.7109375" style="2" customWidth="1"/>
    <col min="12802" max="12802" width="4.28515625" style="2" customWidth="1"/>
    <col min="12803" max="12803" width="12.42578125" style="2" customWidth="1"/>
    <col min="12804" max="12804" width="17.28515625" style="2" customWidth="1"/>
    <col min="12805" max="12805" width="9.7109375" style="2" customWidth="1"/>
    <col min="12806" max="12806" width="7.28515625" style="2" customWidth="1"/>
    <col min="12807" max="12807" width="19.28515625" style="2" customWidth="1"/>
    <col min="12808" max="12810" width="7.85546875" style="2" customWidth="1"/>
    <col min="12811" max="12811" width="8.42578125" style="2" customWidth="1"/>
    <col min="12812" max="12812" width="7.140625" style="2" customWidth="1"/>
    <col min="12813" max="12813" width="7" style="2" customWidth="1"/>
    <col min="12814" max="12816" width="9.140625" style="2"/>
    <col min="12817" max="12824" width="2.42578125" style="2" customWidth="1"/>
    <col min="12825" max="12825" width="9.140625" style="2"/>
    <col min="12826" max="12830" width="2.42578125" style="2" customWidth="1"/>
    <col min="12831" max="13056" width="9.140625" style="2"/>
    <col min="13057" max="13057" width="3.7109375" style="2" customWidth="1"/>
    <col min="13058" max="13058" width="4.28515625" style="2" customWidth="1"/>
    <col min="13059" max="13059" width="12.42578125" style="2" customWidth="1"/>
    <col min="13060" max="13060" width="17.28515625" style="2" customWidth="1"/>
    <col min="13061" max="13061" width="9.7109375" style="2" customWidth="1"/>
    <col min="13062" max="13062" width="7.28515625" style="2" customWidth="1"/>
    <col min="13063" max="13063" width="19.28515625" style="2" customWidth="1"/>
    <col min="13064" max="13066" width="7.85546875" style="2" customWidth="1"/>
    <col min="13067" max="13067" width="8.42578125" style="2" customWidth="1"/>
    <col min="13068" max="13068" width="7.140625" style="2" customWidth="1"/>
    <col min="13069" max="13069" width="7" style="2" customWidth="1"/>
    <col min="13070" max="13072" width="9.140625" style="2"/>
    <col min="13073" max="13080" width="2.42578125" style="2" customWidth="1"/>
    <col min="13081" max="13081" width="9.140625" style="2"/>
    <col min="13082" max="13086" width="2.42578125" style="2" customWidth="1"/>
    <col min="13087" max="13312" width="9.140625" style="2"/>
    <col min="13313" max="13313" width="3.7109375" style="2" customWidth="1"/>
    <col min="13314" max="13314" width="4.28515625" style="2" customWidth="1"/>
    <col min="13315" max="13315" width="12.42578125" style="2" customWidth="1"/>
    <col min="13316" max="13316" width="17.28515625" style="2" customWidth="1"/>
    <col min="13317" max="13317" width="9.7109375" style="2" customWidth="1"/>
    <col min="13318" max="13318" width="7.28515625" style="2" customWidth="1"/>
    <col min="13319" max="13319" width="19.28515625" style="2" customWidth="1"/>
    <col min="13320" max="13322" width="7.85546875" style="2" customWidth="1"/>
    <col min="13323" max="13323" width="8.42578125" style="2" customWidth="1"/>
    <col min="13324" max="13324" width="7.140625" style="2" customWidth="1"/>
    <col min="13325" max="13325" width="7" style="2" customWidth="1"/>
    <col min="13326" max="13328" width="9.140625" style="2"/>
    <col min="13329" max="13336" width="2.42578125" style="2" customWidth="1"/>
    <col min="13337" max="13337" width="9.140625" style="2"/>
    <col min="13338" max="13342" width="2.42578125" style="2" customWidth="1"/>
    <col min="13343" max="13568" width="9.140625" style="2"/>
    <col min="13569" max="13569" width="3.7109375" style="2" customWidth="1"/>
    <col min="13570" max="13570" width="4.28515625" style="2" customWidth="1"/>
    <col min="13571" max="13571" width="12.42578125" style="2" customWidth="1"/>
    <col min="13572" max="13572" width="17.28515625" style="2" customWidth="1"/>
    <col min="13573" max="13573" width="9.7109375" style="2" customWidth="1"/>
    <col min="13574" max="13574" width="7.28515625" style="2" customWidth="1"/>
    <col min="13575" max="13575" width="19.28515625" style="2" customWidth="1"/>
    <col min="13576" max="13578" width="7.85546875" style="2" customWidth="1"/>
    <col min="13579" max="13579" width="8.42578125" style="2" customWidth="1"/>
    <col min="13580" max="13580" width="7.140625" style="2" customWidth="1"/>
    <col min="13581" max="13581" width="7" style="2" customWidth="1"/>
    <col min="13582" max="13584" width="9.140625" style="2"/>
    <col min="13585" max="13592" width="2.42578125" style="2" customWidth="1"/>
    <col min="13593" max="13593" width="9.140625" style="2"/>
    <col min="13594" max="13598" width="2.42578125" style="2" customWidth="1"/>
    <col min="13599" max="13824" width="9.140625" style="2"/>
    <col min="13825" max="13825" width="3.7109375" style="2" customWidth="1"/>
    <col min="13826" max="13826" width="4.28515625" style="2" customWidth="1"/>
    <col min="13827" max="13827" width="12.42578125" style="2" customWidth="1"/>
    <col min="13828" max="13828" width="17.28515625" style="2" customWidth="1"/>
    <col min="13829" max="13829" width="9.7109375" style="2" customWidth="1"/>
    <col min="13830" max="13830" width="7.28515625" style="2" customWidth="1"/>
    <col min="13831" max="13831" width="19.28515625" style="2" customWidth="1"/>
    <col min="13832" max="13834" width="7.85546875" style="2" customWidth="1"/>
    <col min="13835" max="13835" width="8.42578125" style="2" customWidth="1"/>
    <col min="13836" max="13836" width="7.140625" style="2" customWidth="1"/>
    <col min="13837" max="13837" width="7" style="2" customWidth="1"/>
    <col min="13838" max="13840" width="9.140625" style="2"/>
    <col min="13841" max="13848" width="2.42578125" style="2" customWidth="1"/>
    <col min="13849" max="13849" width="9.140625" style="2"/>
    <col min="13850" max="13854" width="2.42578125" style="2" customWidth="1"/>
    <col min="13855" max="14080" width="9.140625" style="2"/>
    <col min="14081" max="14081" width="3.7109375" style="2" customWidth="1"/>
    <col min="14082" max="14082" width="4.28515625" style="2" customWidth="1"/>
    <col min="14083" max="14083" width="12.42578125" style="2" customWidth="1"/>
    <col min="14084" max="14084" width="17.28515625" style="2" customWidth="1"/>
    <col min="14085" max="14085" width="9.7109375" style="2" customWidth="1"/>
    <col min="14086" max="14086" width="7.28515625" style="2" customWidth="1"/>
    <col min="14087" max="14087" width="19.28515625" style="2" customWidth="1"/>
    <col min="14088" max="14090" width="7.85546875" style="2" customWidth="1"/>
    <col min="14091" max="14091" width="8.42578125" style="2" customWidth="1"/>
    <col min="14092" max="14092" width="7.140625" style="2" customWidth="1"/>
    <col min="14093" max="14093" width="7" style="2" customWidth="1"/>
    <col min="14094" max="14096" width="9.140625" style="2"/>
    <col min="14097" max="14104" width="2.42578125" style="2" customWidth="1"/>
    <col min="14105" max="14105" width="9.140625" style="2"/>
    <col min="14106" max="14110" width="2.42578125" style="2" customWidth="1"/>
    <col min="14111" max="14336" width="9.140625" style="2"/>
    <col min="14337" max="14337" width="3.7109375" style="2" customWidth="1"/>
    <col min="14338" max="14338" width="4.28515625" style="2" customWidth="1"/>
    <col min="14339" max="14339" width="12.42578125" style="2" customWidth="1"/>
    <col min="14340" max="14340" width="17.28515625" style="2" customWidth="1"/>
    <col min="14341" max="14341" width="9.7109375" style="2" customWidth="1"/>
    <col min="14342" max="14342" width="7.28515625" style="2" customWidth="1"/>
    <col min="14343" max="14343" width="19.28515625" style="2" customWidth="1"/>
    <col min="14344" max="14346" width="7.85546875" style="2" customWidth="1"/>
    <col min="14347" max="14347" width="8.42578125" style="2" customWidth="1"/>
    <col min="14348" max="14348" width="7.140625" style="2" customWidth="1"/>
    <col min="14349" max="14349" width="7" style="2" customWidth="1"/>
    <col min="14350" max="14352" width="9.140625" style="2"/>
    <col min="14353" max="14360" width="2.42578125" style="2" customWidth="1"/>
    <col min="14361" max="14361" width="9.140625" style="2"/>
    <col min="14362" max="14366" width="2.42578125" style="2" customWidth="1"/>
    <col min="14367" max="14592" width="9.140625" style="2"/>
    <col min="14593" max="14593" width="3.7109375" style="2" customWidth="1"/>
    <col min="14594" max="14594" width="4.28515625" style="2" customWidth="1"/>
    <col min="14595" max="14595" width="12.42578125" style="2" customWidth="1"/>
    <col min="14596" max="14596" width="17.28515625" style="2" customWidth="1"/>
    <col min="14597" max="14597" width="9.7109375" style="2" customWidth="1"/>
    <col min="14598" max="14598" width="7.28515625" style="2" customWidth="1"/>
    <col min="14599" max="14599" width="19.28515625" style="2" customWidth="1"/>
    <col min="14600" max="14602" width="7.85546875" style="2" customWidth="1"/>
    <col min="14603" max="14603" width="8.42578125" style="2" customWidth="1"/>
    <col min="14604" max="14604" width="7.140625" style="2" customWidth="1"/>
    <col min="14605" max="14605" width="7" style="2" customWidth="1"/>
    <col min="14606" max="14608" width="9.140625" style="2"/>
    <col min="14609" max="14616" width="2.42578125" style="2" customWidth="1"/>
    <col min="14617" max="14617" width="9.140625" style="2"/>
    <col min="14618" max="14622" width="2.42578125" style="2" customWidth="1"/>
    <col min="14623" max="14848" width="9.140625" style="2"/>
    <col min="14849" max="14849" width="3.7109375" style="2" customWidth="1"/>
    <col min="14850" max="14850" width="4.28515625" style="2" customWidth="1"/>
    <col min="14851" max="14851" width="12.42578125" style="2" customWidth="1"/>
    <col min="14852" max="14852" width="17.28515625" style="2" customWidth="1"/>
    <col min="14853" max="14853" width="9.7109375" style="2" customWidth="1"/>
    <col min="14854" max="14854" width="7.28515625" style="2" customWidth="1"/>
    <col min="14855" max="14855" width="19.28515625" style="2" customWidth="1"/>
    <col min="14856" max="14858" width="7.85546875" style="2" customWidth="1"/>
    <col min="14859" max="14859" width="8.42578125" style="2" customWidth="1"/>
    <col min="14860" max="14860" width="7.140625" style="2" customWidth="1"/>
    <col min="14861" max="14861" width="7" style="2" customWidth="1"/>
    <col min="14862" max="14864" width="9.140625" style="2"/>
    <col min="14865" max="14872" width="2.42578125" style="2" customWidth="1"/>
    <col min="14873" max="14873" width="9.140625" style="2"/>
    <col min="14874" max="14878" width="2.42578125" style="2" customWidth="1"/>
    <col min="14879" max="15104" width="9.140625" style="2"/>
    <col min="15105" max="15105" width="3.7109375" style="2" customWidth="1"/>
    <col min="15106" max="15106" width="4.28515625" style="2" customWidth="1"/>
    <col min="15107" max="15107" width="12.42578125" style="2" customWidth="1"/>
    <col min="15108" max="15108" width="17.28515625" style="2" customWidth="1"/>
    <col min="15109" max="15109" width="9.7109375" style="2" customWidth="1"/>
    <col min="15110" max="15110" width="7.28515625" style="2" customWidth="1"/>
    <col min="15111" max="15111" width="19.28515625" style="2" customWidth="1"/>
    <col min="15112" max="15114" width="7.85546875" style="2" customWidth="1"/>
    <col min="15115" max="15115" width="8.42578125" style="2" customWidth="1"/>
    <col min="15116" max="15116" width="7.140625" style="2" customWidth="1"/>
    <col min="15117" max="15117" width="7" style="2" customWidth="1"/>
    <col min="15118" max="15120" width="9.140625" style="2"/>
    <col min="15121" max="15128" width="2.42578125" style="2" customWidth="1"/>
    <col min="15129" max="15129" width="9.140625" style="2"/>
    <col min="15130" max="15134" width="2.42578125" style="2" customWidth="1"/>
    <col min="15135" max="15360" width="9.140625" style="2"/>
    <col min="15361" max="15361" width="3.7109375" style="2" customWidth="1"/>
    <col min="15362" max="15362" width="4.28515625" style="2" customWidth="1"/>
    <col min="15363" max="15363" width="12.42578125" style="2" customWidth="1"/>
    <col min="15364" max="15364" width="17.28515625" style="2" customWidth="1"/>
    <col min="15365" max="15365" width="9.7109375" style="2" customWidth="1"/>
    <col min="15366" max="15366" width="7.28515625" style="2" customWidth="1"/>
    <col min="15367" max="15367" width="19.28515625" style="2" customWidth="1"/>
    <col min="15368" max="15370" width="7.85546875" style="2" customWidth="1"/>
    <col min="15371" max="15371" width="8.42578125" style="2" customWidth="1"/>
    <col min="15372" max="15372" width="7.140625" style="2" customWidth="1"/>
    <col min="15373" max="15373" width="7" style="2" customWidth="1"/>
    <col min="15374" max="15376" width="9.140625" style="2"/>
    <col min="15377" max="15384" width="2.42578125" style="2" customWidth="1"/>
    <col min="15385" max="15385" width="9.140625" style="2"/>
    <col min="15386" max="15390" width="2.42578125" style="2" customWidth="1"/>
    <col min="15391" max="15616" width="9.140625" style="2"/>
    <col min="15617" max="15617" width="3.7109375" style="2" customWidth="1"/>
    <col min="15618" max="15618" width="4.28515625" style="2" customWidth="1"/>
    <col min="15619" max="15619" width="12.42578125" style="2" customWidth="1"/>
    <col min="15620" max="15620" width="17.28515625" style="2" customWidth="1"/>
    <col min="15621" max="15621" width="9.7109375" style="2" customWidth="1"/>
    <col min="15622" max="15622" width="7.28515625" style="2" customWidth="1"/>
    <col min="15623" max="15623" width="19.28515625" style="2" customWidth="1"/>
    <col min="15624" max="15626" width="7.85546875" style="2" customWidth="1"/>
    <col min="15627" max="15627" width="8.42578125" style="2" customWidth="1"/>
    <col min="15628" max="15628" width="7.140625" style="2" customWidth="1"/>
    <col min="15629" max="15629" width="7" style="2" customWidth="1"/>
    <col min="15630" max="15632" width="9.140625" style="2"/>
    <col min="15633" max="15640" width="2.42578125" style="2" customWidth="1"/>
    <col min="15641" max="15641" width="9.140625" style="2"/>
    <col min="15642" max="15646" width="2.42578125" style="2" customWidth="1"/>
    <col min="15647" max="15872" width="9.140625" style="2"/>
    <col min="15873" max="15873" width="3.7109375" style="2" customWidth="1"/>
    <col min="15874" max="15874" width="4.28515625" style="2" customWidth="1"/>
    <col min="15875" max="15875" width="12.42578125" style="2" customWidth="1"/>
    <col min="15876" max="15876" width="17.28515625" style="2" customWidth="1"/>
    <col min="15877" max="15877" width="9.7109375" style="2" customWidth="1"/>
    <col min="15878" max="15878" width="7.28515625" style="2" customWidth="1"/>
    <col min="15879" max="15879" width="19.28515625" style="2" customWidth="1"/>
    <col min="15880" max="15882" width="7.85546875" style="2" customWidth="1"/>
    <col min="15883" max="15883" width="8.42578125" style="2" customWidth="1"/>
    <col min="15884" max="15884" width="7.140625" style="2" customWidth="1"/>
    <col min="15885" max="15885" width="7" style="2" customWidth="1"/>
    <col min="15886" max="15888" width="9.140625" style="2"/>
    <col min="15889" max="15896" width="2.42578125" style="2" customWidth="1"/>
    <col min="15897" max="15897" width="9.140625" style="2"/>
    <col min="15898" max="15902" width="2.42578125" style="2" customWidth="1"/>
    <col min="15903" max="16128" width="9.140625" style="2"/>
    <col min="16129" max="16129" width="3.7109375" style="2" customWidth="1"/>
    <col min="16130" max="16130" width="4.28515625" style="2" customWidth="1"/>
    <col min="16131" max="16131" width="12.42578125" style="2" customWidth="1"/>
    <col min="16132" max="16132" width="17.28515625" style="2" customWidth="1"/>
    <col min="16133" max="16133" width="9.7109375" style="2" customWidth="1"/>
    <col min="16134" max="16134" width="7.28515625" style="2" customWidth="1"/>
    <col min="16135" max="16135" width="19.28515625" style="2" customWidth="1"/>
    <col min="16136" max="16138" width="7.85546875" style="2" customWidth="1"/>
    <col min="16139" max="16139" width="8.42578125" style="2" customWidth="1"/>
    <col min="16140" max="16140" width="7.140625" style="2" customWidth="1"/>
    <col min="16141" max="16141" width="7" style="2" customWidth="1"/>
    <col min="16142" max="16144" width="9.140625" style="2"/>
    <col min="16145" max="16152" width="2.42578125" style="2" customWidth="1"/>
    <col min="16153" max="16153" width="9.140625" style="2"/>
    <col min="16154" max="16158" width="2.42578125" style="2" customWidth="1"/>
    <col min="16159" max="16384" width="9.140625" style="2"/>
  </cols>
  <sheetData>
    <row r="1" spans="1:14" ht="36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0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36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8.4499999999999993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8.4499999999999993" customHeight="1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24" customHeight="1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3.75" x14ac:dyDescent="0.2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30" customHeight="1" thickBot="1" x14ac:dyDescent="0.25">
      <c r="A8" s="5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29.25" thickTop="1" x14ac:dyDescent="0.2">
      <c r="A9" s="6" t="s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</row>
    <row r="10" spans="1:14" ht="28.5" x14ac:dyDescent="0.2">
      <c r="A10" s="9" t="s">
        <v>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spans="1:14" ht="19.5" customHeight="1" x14ac:dyDescent="0.2">
      <c r="A11" s="12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/>
    </row>
    <row r="12" spans="1:14" ht="21" customHeight="1" x14ac:dyDescent="0.2">
      <c r="A12" s="15" t="s">
        <v>10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/>
    </row>
    <row r="13" spans="1:14" ht="15.75" x14ac:dyDescent="0.2">
      <c r="A13" s="18" t="s">
        <v>11</v>
      </c>
      <c r="B13" s="19"/>
      <c r="C13" s="19"/>
      <c r="D13" s="19"/>
      <c r="E13" s="20"/>
      <c r="F13" s="21"/>
      <c r="G13" s="22"/>
      <c r="H13" s="23"/>
      <c r="I13" s="23"/>
      <c r="J13" s="23"/>
      <c r="K13" s="23"/>
      <c r="L13" s="24"/>
      <c r="M13" s="25"/>
      <c r="N13" s="26" t="s">
        <v>12</v>
      </c>
    </row>
    <row r="14" spans="1:14" ht="15.75" x14ac:dyDescent="0.2">
      <c r="A14" s="27" t="s">
        <v>13</v>
      </c>
      <c r="B14" s="28"/>
      <c r="C14" s="28"/>
      <c r="D14" s="28"/>
      <c r="E14" s="29"/>
      <c r="F14" s="30"/>
      <c r="G14" s="31"/>
      <c r="H14" s="32"/>
      <c r="I14" s="32"/>
      <c r="J14" s="32"/>
      <c r="K14" s="32"/>
      <c r="L14" s="33"/>
      <c r="M14" s="34"/>
      <c r="N14" s="35" t="s">
        <v>14</v>
      </c>
    </row>
    <row r="15" spans="1:14" ht="15" x14ac:dyDescent="0.2">
      <c r="A15" s="36" t="s">
        <v>15</v>
      </c>
      <c r="B15" s="37"/>
      <c r="C15" s="37"/>
      <c r="D15" s="37"/>
      <c r="E15" s="37"/>
      <c r="F15" s="37"/>
      <c r="G15" s="38"/>
      <c r="H15" s="39" t="s">
        <v>16</v>
      </c>
      <c r="I15" s="40"/>
      <c r="J15" s="40"/>
      <c r="K15" s="40"/>
      <c r="L15" s="40"/>
      <c r="M15" s="40"/>
      <c r="N15" s="41"/>
    </row>
    <row r="16" spans="1:14" ht="15" x14ac:dyDescent="0.2">
      <c r="A16" s="42"/>
      <c r="B16" s="43"/>
      <c r="C16" s="43"/>
      <c r="D16" s="44"/>
      <c r="E16" s="45" t="s">
        <v>3</v>
      </c>
      <c r="F16" s="44"/>
      <c r="G16" s="45"/>
      <c r="H16" s="46" t="s">
        <v>17</v>
      </c>
      <c r="I16" s="47"/>
      <c r="J16" s="47"/>
      <c r="K16" s="47"/>
      <c r="L16" s="47"/>
      <c r="M16" s="47"/>
      <c r="N16" s="48"/>
    </row>
    <row r="17" spans="1:14" ht="15" x14ac:dyDescent="0.2">
      <c r="A17" s="42" t="s">
        <v>18</v>
      </c>
      <c r="B17" s="43"/>
      <c r="C17" s="43"/>
      <c r="D17" s="45"/>
      <c r="E17" s="49"/>
      <c r="F17" s="44"/>
      <c r="G17" s="50" t="s">
        <v>19</v>
      </c>
      <c r="H17" s="46" t="s">
        <v>20</v>
      </c>
      <c r="I17" s="47"/>
      <c r="J17" s="47"/>
      <c r="K17" s="47"/>
      <c r="L17" s="47"/>
      <c r="M17" s="47"/>
      <c r="N17" s="48"/>
    </row>
    <row r="18" spans="1:14" ht="15" x14ac:dyDescent="0.2">
      <c r="A18" s="42" t="s">
        <v>21</v>
      </c>
      <c r="B18" s="43"/>
      <c r="C18" s="43"/>
      <c r="D18" s="45"/>
      <c r="E18" s="49"/>
      <c r="F18" s="44"/>
      <c r="G18" s="50" t="s">
        <v>22</v>
      </c>
      <c r="H18" s="46" t="s">
        <v>23</v>
      </c>
      <c r="I18" s="47"/>
      <c r="J18" s="47"/>
      <c r="K18" s="47"/>
      <c r="L18" s="47"/>
      <c r="M18" s="47"/>
      <c r="N18" s="48"/>
    </row>
    <row r="19" spans="1:14" ht="16.5" thickBot="1" x14ac:dyDescent="0.25">
      <c r="A19" s="42" t="s">
        <v>24</v>
      </c>
      <c r="B19" s="51"/>
      <c r="C19" s="51"/>
      <c r="D19" s="52"/>
      <c r="E19" s="53"/>
      <c r="F19" s="52"/>
      <c r="G19" s="50" t="s">
        <v>25</v>
      </c>
      <c r="H19" s="54" t="s">
        <v>26</v>
      </c>
      <c r="I19" s="55"/>
      <c r="J19" s="55"/>
      <c r="K19" s="55"/>
      <c r="L19" s="56">
        <v>1</v>
      </c>
      <c r="N19" s="57" t="s">
        <v>27</v>
      </c>
    </row>
    <row r="20" spans="1:14" ht="6.6" customHeight="1" thickTop="1" thickBot="1" x14ac:dyDescent="0.25">
      <c r="A20" s="58"/>
      <c r="B20" s="59"/>
      <c r="C20" s="59"/>
      <c r="D20" s="58"/>
      <c r="E20" s="60"/>
      <c r="F20" s="58"/>
      <c r="G20" s="58"/>
      <c r="H20" s="61"/>
      <c r="I20" s="61"/>
      <c r="J20" s="61"/>
      <c r="K20" s="61"/>
      <c r="L20" s="62"/>
      <c r="M20" s="58"/>
      <c r="N20" s="58"/>
    </row>
    <row r="21" spans="1:14" ht="23.1" customHeight="1" x14ac:dyDescent="0.2">
      <c r="A21" s="63" t="s">
        <v>28</v>
      </c>
      <c r="B21" s="64" t="s">
        <v>29</v>
      </c>
      <c r="C21" s="64" t="s">
        <v>30</v>
      </c>
      <c r="D21" s="64" t="s">
        <v>31</v>
      </c>
      <c r="E21" s="65" t="s">
        <v>32</v>
      </c>
      <c r="F21" s="64" t="s">
        <v>33</v>
      </c>
      <c r="G21" s="64" t="s">
        <v>34</v>
      </c>
      <c r="H21" s="66" t="s">
        <v>35</v>
      </c>
      <c r="I21" s="67"/>
      <c r="J21" s="67"/>
      <c r="K21" s="68" t="s">
        <v>36</v>
      </c>
      <c r="L21" s="69" t="s">
        <v>37</v>
      </c>
      <c r="M21" s="70" t="s">
        <v>38</v>
      </c>
      <c r="N21" s="71" t="s">
        <v>39</v>
      </c>
    </row>
    <row r="22" spans="1:14" ht="23.1" customHeight="1" thickBot="1" x14ac:dyDescent="0.25">
      <c r="A22" s="72"/>
      <c r="B22" s="73"/>
      <c r="C22" s="73"/>
      <c r="D22" s="73"/>
      <c r="E22" s="74"/>
      <c r="F22" s="73"/>
      <c r="G22" s="73"/>
      <c r="H22" s="75" t="s">
        <v>40</v>
      </c>
      <c r="I22" s="75" t="s">
        <v>41</v>
      </c>
      <c r="J22" s="75" t="s">
        <v>42</v>
      </c>
      <c r="K22" s="76"/>
      <c r="L22" s="77"/>
      <c r="M22" s="78"/>
      <c r="N22" s="79"/>
    </row>
    <row r="23" spans="1:14" ht="35.1" customHeight="1" x14ac:dyDescent="0.2">
      <c r="A23" s="80" t="s">
        <v>43</v>
      </c>
      <c r="B23" s="81">
        <v>114</v>
      </c>
      <c r="C23" s="82" t="str">
        <f>VLOOKUP(B23,[1]Список!$A$1:$F$550,2,0)</f>
        <v>101 124 634 00</v>
      </c>
      <c r="D23" s="83" t="str">
        <f>VLOOKUP(B23,[1]Список!$A$1:$F$550,3,0)</f>
        <v>САШЕНКОВА Александра /SASHENKOVA Aleksandra</v>
      </c>
      <c r="E23" s="84">
        <f>VLOOKUP(B23,[1]Список!$A$1:$F$550,4,0)</f>
        <v>39458</v>
      </c>
      <c r="F23" s="82" t="str">
        <f>VLOOKUP(B23,[1]Список!$A$1:$F$550,5,0)</f>
        <v>КМС</v>
      </c>
      <c r="G23" s="82" t="str">
        <f>VLOOKUP(B23,[1]Список!$A$1:$F$550,6,0)</f>
        <v>Москва</v>
      </c>
      <c r="H23" s="85">
        <v>3.1339120370370369E-4</v>
      </c>
      <c r="I23" s="86">
        <f>I24-H23</f>
        <v>2.4659722222222222E-4</v>
      </c>
      <c r="J23" s="86">
        <f>K23-I24</f>
        <v>2.451851851851852E-4</v>
      </c>
      <c r="K23" s="87">
        <v>8.0517361111111111E-4</v>
      </c>
      <c r="L23" s="88">
        <f>1/(HOUR(K23)+MINUTE(K23)/60+SECOND(K23)/3600)</f>
        <v>51.428571428571431</v>
      </c>
      <c r="M23" s="89"/>
      <c r="N23" s="90"/>
    </row>
    <row r="24" spans="1:14" ht="35.1" customHeight="1" x14ac:dyDescent="0.2">
      <c r="A24" s="80"/>
      <c r="B24" s="81">
        <v>115</v>
      </c>
      <c r="C24" s="82" t="str">
        <f>VLOOKUP(B24,[1]Список!$A$1:$F$550,2,0)</f>
        <v>101 315 435 02</v>
      </c>
      <c r="D24" s="83" t="str">
        <f>VLOOKUP(B24,[1]Список!$A$1:$F$550,3,0)</f>
        <v>СОЛОЗОБОВА Вероника /SOLOZOBOVA Veronika</v>
      </c>
      <c r="E24" s="84">
        <f>VLOOKUP(B24,[1]Список!$A$1:$F$550,4,0)</f>
        <v>39647</v>
      </c>
      <c r="F24" s="82" t="str">
        <f>VLOOKUP(B24,[1]Список!$A$1:$F$550,5,0)</f>
        <v>МС</v>
      </c>
      <c r="G24" s="82" t="str">
        <f>VLOOKUP(B24,[1]Список!$A$1:$F$550,6,0)</f>
        <v>Москва</v>
      </c>
      <c r="H24" s="91"/>
      <c r="I24" s="91">
        <v>5.5998842592592591E-4</v>
      </c>
      <c r="J24" s="91"/>
      <c r="K24" s="92"/>
      <c r="L24" s="93"/>
      <c r="M24" s="89"/>
      <c r="N24" s="90"/>
    </row>
    <row r="25" spans="1:14" ht="35.1" customHeight="1" x14ac:dyDescent="0.2">
      <c r="A25" s="80"/>
      <c r="B25" s="81">
        <v>119</v>
      </c>
      <c r="C25" s="82" t="str">
        <f>VLOOKUP(B25,[1]Список!$A$1:$F$550,2,0)</f>
        <v>101 127 096 37</v>
      </c>
      <c r="D25" s="83" t="str">
        <f>VLOOKUP(B25,[1]Список!$A$1:$F$550,3,0)</f>
        <v>ФАРАФОНТОВА Елизавета/FARAFONTOVA Elizaveta</v>
      </c>
      <c r="E25" s="84">
        <f>VLOOKUP(B25,[1]Список!$A$1:$F$550,4,0)</f>
        <v>39296</v>
      </c>
      <c r="F25" s="82" t="str">
        <f>VLOOKUP(B25,[1]Список!$A$1:$F$550,5,0)</f>
        <v>КМС</v>
      </c>
      <c r="G25" s="82" t="str">
        <f>VLOOKUP(B25,[1]Список!$A$1:$F$550,6,0)</f>
        <v>Москва</v>
      </c>
      <c r="H25" s="91"/>
      <c r="I25" s="91"/>
      <c r="J25" s="91"/>
      <c r="K25" s="92"/>
      <c r="L25" s="93"/>
      <c r="M25" s="89"/>
      <c r="N25" s="90"/>
    </row>
    <row r="26" spans="1:14" ht="35.1" customHeight="1" x14ac:dyDescent="0.2">
      <c r="A26" s="80"/>
      <c r="B26" s="81"/>
      <c r="C26" s="82"/>
      <c r="D26" s="83"/>
      <c r="E26" s="84"/>
      <c r="F26" s="82"/>
      <c r="G26" s="82"/>
      <c r="H26" s="94"/>
      <c r="I26" s="91"/>
      <c r="J26" s="94"/>
      <c r="K26" s="92"/>
      <c r="L26" s="95"/>
      <c r="M26" s="89"/>
      <c r="N26" s="90"/>
    </row>
    <row r="27" spans="1:14" ht="35.1" customHeight="1" x14ac:dyDescent="0.2">
      <c r="A27" s="80" t="s">
        <v>44</v>
      </c>
      <c r="B27" s="81">
        <v>129</v>
      </c>
      <c r="C27" s="82" t="str">
        <f>VLOOKUP(B27,[1]Список!$A$1:$F$550,2,0)</f>
        <v>100 900 531 64</v>
      </c>
      <c r="D27" s="83" t="str">
        <f>VLOOKUP(B27,[1]Список!$A$1:$F$550,3,0)</f>
        <v>КЛИМЕНКО Эвелина /KLIMENKO EVELINA</v>
      </c>
      <c r="E27" s="84">
        <f>VLOOKUP(B27,[1]Список!$A$1:$F$550,4,0)</f>
        <v>39217</v>
      </c>
      <c r="F27" s="82" t="str">
        <f>VLOOKUP(B27,[1]Список!$A$1:$F$550,5,0)</f>
        <v>КМС</v>
      </c>
      <c r="G27" s="82" t="str">
        <f>VLOOKUP(B27,[1]Список!$A$1:$F$550,6,0)</f>
        <v>Санкт-Петербург</v>
      </c>
      <c r="H27" s="94">
        <v>2.9752314814814816E-4</v>
      </c>
      <c r="I27" s="96">
        <f>I28-H27</f>
        <v>2.6415509259259258E-4</v>
      </c>
      <c r="J27" s="94">
        <f>K27-I28</f>
        <v>2.6792824074074078E-4</v>
      </c>
      <c r="K27" s="87">
        <v>8.2960648148148151E-4</v>
      </c>
      <c r="L27" s="97">
        <f>1/(HOUR(K27)+MINUTE(K27)/60+SECOND(K27)/3600)</f>
        <v>50</v>
      </c>
      <c r="M27" s="89"/>
      <c r="N27" s="98"/>
    </row>
    <row r="28" spans="1:14" ht="35.1" customHeight="1" x14ac:dyDescent="0.2">
      <c r="A28" s="80"/>
      <c r="B28" s="99">
        <v>130</v>
      </c>
      <c r="C28" s="82" t="str">
        <f>VLOOKUP(B28,[1]Список!$A$1:$F$550,2,0)</f>
        <v>101 276 131 80</v>
      </c>
      <c r="D28" s="83" t="str">
        <f>VLOOKUP(B28,[1]Список!$A$1:$F$550,3,0)</f>
        <v xml:space="preserve">ПЕРШИНА Анастасия/ PERSHINA ANASTASIIA </v>
      </c>
      <c r="E28" s="84">
        <f>VLOOKUP(B28,[1]Список!$A$1:$F$550,4,0)</f>
        <v>39810</v>
      </c>
      <c r="F28" s="82" t="str">
        <f>VLOOKUP(B28,[1]Список!$A$1:$F$550,5,0)</f>
        <v>КМС</v>
      </c>
      <c r="G28" s="82" t="str">
        <f>VLOOKUP(B28,[1]Список!$A$1:$F$550,6,0)</f>
        <v>Санкт-Петербург</v>
      </c>
      <c r="H28" s="100"/>
      <c r="I28" s="94">
        <v>5.6167824074074074E-4</v>
      </c>
      <c r="J28" s="94"/>
      <c r="K28" s="92"/>
      <c r="L28" s="93"/>
      <c r="M28" s="89"/>
      <c r="N28" s="90">
        <f>N27</f>
        <v>0</v>
      </c>
    </row>
    <row r="29" spans="1:14" ht="35.1" customHeight="1" thickBot="1" x14ac:dyDescent="0.25">
      <c r="A29" s="80"/>
      <c r="B29" s="101">
        <v>128</v>
      </c>
      <c r="C29" s="102" t="str">
        <f>VLOOKUP(B29,[1]Список!$A$1:$F$550,2,0)</f>
        <v>100 807 482 38</v>
      </c>
      <c r="D29" s="103" t="str">
        <f>VLOOKUP(B29,[1]Список!$A$1:$F$550,3,0)</f>
        <v xml:space="preserve">ЧЕРТИХИНА Юлия/CHERTIKHINA IULIIA </v>
      </c>
      <c r="E29" s="84">
        <f>VLOOKUP(B29,[1]Список!$A$1:$F$550,4,0)</f>
        <v>39121</v>
      </c>
      <c r="F29" s="82" t="str">
        <f>VLOOKUP(B29,[1]Список!$A$1:$F$550,5,0)</f>
        <v>МС</v>
      </c>
      <c r="G29" s="82" t="str">
        <f>VLOOKUP(B29,[1]Список!$A$1:$F$550,6,0)</f>
        <v>Санкт-Петербург</v>
      </c>
      <c r="H29" s="100"/>
      <c r="I29" s="91"/>
      <c r="J29" s="91"/>
      <c r="K29" s="92"/>
      <c r="L29" s="93"/>
      <c r="M29" s="89"/>
      <c r="N29" s="90">
        <f>N28</f>
        <v>0</v>
      </c>
    </row>
    <row r="30" spans="1:14" ht="35.1" customHeight="1" x14ac:dyDescent="0.2">
      <c r="A30" s="80"/>
      <c r="B30" s="104">
        <v>131</v>
      </c>
      <c r="C30" s="105" t="str">
        <f>VLOOKUP(B30,[1]Список!$A$1:$F$550,2,0)</f>
        <v>101 374 222 07</v>
      </c>
      <c r="D30" s="106" t="str">
        <f>VLOOKUP(B30,[1]Список!$A$1:$F$550,3,0)</f>
        <v>БЕЛЯЕВА Мария /BELIAEVA MARIIA</v>
      </c>
      <c r="E30" s="84">
        <f>VLOOKUP(B30,[1]Список!$A$1:$F$550,4,0)</f>
        <v>39866</v>
      </c>
      <c r="F30" s="82" t="str">
        <f>VLOOKUP(B30,[1]Список!$A$1:$F$550,5,0)</f>
        <v>МС</v>
      </c>
      <c r="G30" s="82" t="str">
        <f>VLOOKUP(B30,[1]Список!$A$1:$F$550,6,0)</f>
        <v>Санкт-Петербург</v>
      </c>
      <c r="H30" s="91"/>
      <c r="I30" s="91"/>
      <c r="J30" s="91"/>
      <c r="K30" s="92"/>
      <c r="L30" s="93"/>
      <c r="M30" s="89"/>
      <c r="N30" s="90">
        <f>N27</f>
        <v>0</v>
      </c>
    </row>
    <row r="31" spans="1:14" ht="35.1" customHeight="1" x14ac:dyDescent="0.2">
      <c r="A31" s="80"/>
      <c r="B31" s="81"/>
      <c r="C31" s="82"/>
      <c r="D31" s="83"/>
      <c r="E31" s="84"/>
      <c r="F31" s="82"/>
      <c r="G31" s="82"/>
      <c r="H31" s="94"/>
      <c r="I31" s="85"/>
      <c r="J31" s="94"/>
      <c r="K31" s="92"/>
      <c r="L31" s="95"/>
      <c r="M31" s="89"/>
      <c r="N31" s="90"/>
    </row>
    <row r="32" spans="1:14" ht="35.1" customHeight="1" x14ac:dyDescent="0.2">
      <c r="A32" s="107" t="s">
        <v>45</v>
      </c>
      <c r="B32" s="81">
        <v>117</v>
      </c>
      <c r="C32" s="82" t="str">
        <f>VLOOKUP(B32,[1]Список!$A$1:$F$550,2,0)</f>
        <v>101 372 706 43</v>
      </c>
      <c r="D32" s="83" t="str">
        <f>VLOOKUP(B32,[1]Список!$A$1:$F$550,3,0)</f>
        <v>АЛЕКСЕЕВА Васса /ALEKSEEVA Vassa</v>
      </c>
      <c r="E32" s="84">
        <f>VLOOKUP(B32,[1]Список!$A$1:$F$550,4,0)</f>
        <v>39897</v>
      </c>
      <c r="F32" s="82" t="str">
        <f>VLOOKUP(B32,[1]Список!$A$1:$F$550,5,0)</f>
        <v>КМС</v>
      </c>
      <c r="G32" s="82" t="str">
        <f>VLOOKUP(B32,[1]Список!$A$1:$F$550,6,0)</f>
        <v>Москва</v>
      </c>
      <c r="H32" s="94">
        <v>3.0752314814814818E-4</v>
      </c>
      <c r="I32" s="108">
        <f>I33-H32</f>
        <v>2.6136574074074067E-4</v>
      </c>
      <c r="J32" s="94">
        <f>K32-I33</f>
        <v>2.7026620370370377E-4</v>
      </c>
      <c r="K32" s="109">
        <v>8.3915509259259262E-4</v>
      </c>
      <c r="L32" s="97">
        <f>1/(HOUR(K32)+MINUTE(K32)/60+SECOND(K32)/3600)</f>
        <v>49.31506849315069</v>
      </c>
      <c r="M32" s="89"/>
      <c r="N32" s="98"/>
    </row>
    <row r="33" spans="1:14" ht="35.1" customHeight="1" x14ac:dyDescent="0.2">
      <c r="A33" s="107"/>
      <c r="B33" s="99">
        <v>116</v>
      </c>
      <c r="C33" s="82" t="str">
        <f>VLOOKUP(B33,[1]Список!$A$1:$F$550,2,0)</f>
        <v>101 284 194 92</v>
      </c>
      <c r="D33" s="83" t="str">
        <f>VLOOKUP(B33,[1]Список!$A$1:$F$550,3,0)</f>
        <v>СТУДЕННИКОВА Ярослава/STUDENNIKOVA Yaroslava</v>
      </c>
      <c r="E33" s="84">
        <f>VLOOKUP(B33,[1]Список!$A$1:$F$550,4,0)</f>
        <v>39785</v>
      </c>
      <c r="F33" s="82" t="str">
        <f>VLOOKUP(B33,[1]Список!$A$1:$F$550,5,0)</f>
        <v>МС</v>
      </c>
      <c r="G33" s="82" t="str">
        <f>VLOOKUP(B33,[1]Список!$A$1:$F$550,6,0)</f>
        <v>Москва</v>
      </c>
      <c r="H33" s="94"/>
      <c r="I33" s="94">
        <v>5.6888888888888885E-4</v>
      </c>
      <c r="J33" s="94"/>
      <c r="K33" s="109"/>
      <c r="L33" s="93"/>
      <c r="M33" s="89"/>
      <c r="N33" s="90"/>
    </row>
    <row r="34" spans="1:14" ht="35.1" customHeight="1" x14ac:dyDescent="0.2">
      <c r="A34" s="107"/>
      <c r="B34" s="99">
        <v>120</v>
      </c>
      <c r="C34" s="82" t="str">
        <f>VLOOKUP(B34,[1]Список!$A$1:$F$550,2,0)</f>
        <v>101 201 202 35</v>
      </c>
      <c r="D34" s="83" t="str">
        <f>VLOOKUP(B34,[1]Список!$A$1:$F$550,3,0)</f>
        <v xml:space="preserve">ГОЛУЕНКО Дарья/GOLUENKO Darya                                                    </v>
      </c>
      <c r="E34" s="84">
        <f>VLOOKUP(B34,[1]Список!$A$1:$F$550,4,0)</f>
        <v>39166</v>
      </c>
      <c r="F34" s="82" t="str">
        <f>VLOOKUP(B34,[1]Список!$A$1:$F$550,5,0)</f>
        <v>КМС</v>
      </c>
      <c r="G34" s="82" t="str">
        <f>VLOOKUP(B34,[1]Список!$A$1:$F$550,6,0)</f>
        <v>Москва</v>
      </c>
      <c r="H34" s="94"/>
      <c r="I34" s="94"/>
      <c r="J34" s="94"/>
      <c r="K34" s="109"/>
      <c r="L34" s="95"/>
      <c r="M34" s="89"/>
      <c r="N34" s="90"/>
    </row>
    <row r="35" spans="1:14" ht="35.1" customHeight="1" x14ac:dyDescent="0.2">
      <c r="A35" s="107"/>
      <c r="B35" s="81"/>
      <c r="C35" s="82"/>
      <c r="D35" s="83"/>
      <c r="E35" s="84"/>
      <c r="F35" s="82"/>
      <c r="G35" s="82"/>
      <c r="H35" s="94"/>
      <c r="I35" s="94"/>
      <c r="J35" s="94"/>
      <c r="K35" s="109"/>
      <c r="L35" s="95"/>
      <c r="M35" s="89"/>
      <c r="N35" s="90"/>
    </row>
    <row r="36" spans="1:14" ht="35.1" customHeight="1" x14ac:dyDescent="0.2">
      <c r="A36" s="107" t="s">
        <v>46</v>
      </c>
      <c r="B36" s="81">
        <v>156</v>
      </c>
      <c r="C36" s="82" t="str">
        <f>VLOOKUP(B36,[1]Список!$A$1:$F$550,2,0)</f>
        <v>101 431 491 46</v>
      </c>
      <c r="D36" s="83" t="str">
        <f>VLOOKUP(B36,[1]Список!$A$1:$F$550,3,0)</f>
        <v>СИБАЕВА Снежана/SIBAEVA Snezhana</v>
      </c>
      <c r="E36" s="84">
        <f>VLOOKUP(B36,[1]Список!$A$1:$F$550,4,0)</f>
        <v>39402</v>
      </c>
      <c r="F36" s="82" t="str">
        <f>VLOOKUP(B36,[1]Список!$A$1:$F$550,5,0)</f>
        <v>КМС</v>
      </c>
      <c r="G36" s="82" t="str">
        <f>VLOOKUP(B36,[1]Список!$A$1:$F$550,6,0)</f>
        <v>Тульская область</v>
      </c>
      <c r="H36" s="94">
        <v>3.0978009259259256E-4</v>
      </c>
      <c r="I36" s="94">
        <f>I37-H36</f>
        <v>2.6445601851851852E-4</v>
      </c>
      <c r="J36" s="94">
        <f>K36-I37</f>
        <v>2.8791666666666668E-4</v>
      </c>
      <c r="K36" s="94">
        <v>8.6215277777777777E-4</v>
      </c>
      <c r="L36" s="97">
        <f>1/(HOUR(K36)+MINUTE(K36)/60+SECOND(K36)/3600)</f>
        <v>48.648648648648646</v>
      </c>
      <c r="M36" s="89"/>
      <c r="N36" s="90"/>
    </row>
    <row r="37" spans="1:14" ht="35.1" customHeight="1" x14ac:dyDescent="0.2">
      <c r="A37" s="107"/>
      <c r="B37" s="81">
        <v>183</v>
      </c>
      <c r="C37" s="82" t="str">
        <f>VLOOKUP(B37,[1]Список!$A$1:$F$550,2,0)</f>
        <v>101 277 747 47</v>
      </c>
      <c r="D37" s="83" t="str">
        <f>VLOOKUP(B37,[1]Список!$A$1:$F$550,3,0)</f>
        <v>БУЛАВКИНА Анастасия/BULAVKINA Anastasiya</v>
      </c>
      <c r="E37" s="84">
        <f>VLOOKUP(B37,[1]Список!$A$1:$F$550,4,0)</f>
        <v>39361</v>
      </c>
      <c r="F37" s="82" t="str">
        <f>VLOOKUP(B37,[1]Список!$A$1:$F$550,5,0)</f>
        <v>КМС</v>
      </c>
      <c r="G37" s="82" t="str">
        <f>VLOOKUP(B37,[1]Список!$A$1:$F$550,6,0)</f>
        <v>Московская область</v>
      </c>
      <c r="H37" s="100"/>
      <c r="I37" s="108">
        <v>5.7423611111111108E-4</v>
      </c>
      <c r="J37" s="94"/>
      <c r="K37" s="87"/>
      <c r="L37" s="97"/>
      <c r="M37" s="89"/>
      <c r="N37" s="98"/>
    </row>
    <row r="38" spans="1:14" ht="35.1" customHeight="1" x14ac:dyDescent="0.2">
      <c r="A38" s="107"/>
      <c r="B38" s="81">
        <v>152</v>
      </c>
      <c r="C38" s="82" t="str">
        <f>VLOOKUP(B38,[1]Список!$A$1:$F$550,2,0)</f>
        <v>101 303 450 45</v>
      </c>
      <c r="D38" s="83" t="str">
        <f>VLOOKUP(B38,[1]Список!$A$1:$F$550,3,0)</f>
        <v>СОКОЛОВА Софья/SOKOLOVA Sofya</v>
      </c>
      <c r="E38" s="84">
        <f>VLOOKUP(B38,[1]Список!$A$1:$F$550,4,0)</f>
        <v>39106</v>
      </c>
      <c r="F38" s="82" t="str">
        <f>VLOOKUP(B38,[1]Список!$A$1:$F$550,5,0)</f>
        <v>КМС</v>
      </c>
      <c r="G38" s="82" t="str">
        <f>VLOOKUP(B38,[1]Список!$A$1:$F$550,6,0)</f>
        <v>Тульская область</v>
      </c>
      <c r="H38" s="100"/>
      <c r="I38" s="91"/>
      <c r="J38" s="91"/>
      <c r="K38" s="87"/>
      <c r="L38" s="93"/>
      <c r="M38" s="89"/>
      <c r="N38" s="90"/>
    </row>
    <row r="39" spans="1:14" ht="35.1" customHeight="1" x14ac:dyDescent="0.2">
      <c r="A39" s="107"/>
      <c r="B39" s="81"/>
      <c r="C39" s="82"/>
      <c r="D39" s="83"/>
      <c r="E39" s="84"/>
      <c r="F39" s="82"/>
      <c r="G39" s="82"/>
      <c r="H39" s="91"/>
      <c r="I39" s="91"/>
      <c r="J39" s="91"/>
      <c r="K39" s="110"/>
      <c r="L39" s="93"/>
      <c r="M39" s="89"/>
      <c r="N39" s="90"/>
    </row>
    <row r="40" spans="1:14" ht="35.1" customHeight="1" x14ac:dyDescent="0.2">
      <c r="A40" s="111" t="s">
        <v>47</v>
      </c>
      <c r="B40" s="81">
        <v>178</v>
      </c>
      <c r="C40" s="82" t="str">
        <f>VLOOKUP(B40,[1]Список!$A$1:$F$550,2,0)</f>
        <v>101 156 408 55</v>
      </c>
      <c r="D40" s="83" t="str">
        <f>VLOOKUP(B40,[1]Список!$A$1:$F$550,3,0)</f>
        <v>ЕЛЬЦОВА Мира/YELTSOVA Mira</v>
      </c>
      <c r="E40" s="84">
        <f>VLOOKUP(B40,[1]Список!$A$1:$F$550,4,0)</f>
        <v>39374</v>
      </c>
      <c r="F40" s="82" t="str">
        <f>VLOOKUP(B40,[1]Список!$A$1:$F$550,5,0)</f>
        <v>КМС</v>
      </c>
      <c r="G40" s="82" t="str">
        <f>VLOOKUP(B40,[1]Список!$A$1:$F$550,6,0)</f>
        <v>Омская область</v>
      </c>
      <c r="H40" s="90"/>
      <c r="I40" s="90"/>
      <c r="J40" s="90"/>
      <c r="K40" s="90"/>
      <c r="L40" s="88"/>
      <c r="M40" s="89"/>
      <c r="N40" s="90"/>
    </row>
    <row r="41" spans="1:14" ht="35.1" customHeight="1" x14ac:dyDescent="0.2">
      <c r="A41" s="80"/>
      <c r="B41" s="81">
        <v>181</v>
      </c>
      <c r="C41" s="82" t="str">
        <f>VLOOKUP(B41,[1]Список!$A$1:$F$550,2,0)</f>
        <v>101 131 079 43</v>
      </c>
      <c r="D41" s="83" t="str">
        <f>VLOOKUP(B41,[1]Список!$A$1:$F$550,3,0)</f>
        <v>ЦИЛИНКЕВИЧ Полина/TSILINKEVICH Polina</v>
      </c>
      <c r="E41" s="84">
        <f>VLOOKUP(B41,[1]Список!$A$1:$F$550,4,0)</f>
        <v>39744</v>
      </c>
      <c r="F41" s="82" t="str">
        <f>VLOOKUP(B41,[1]Список!$A$1:$F$550,5,0)</f>
        <v>КМС</v>
      </c>
      <c r="G41" s="82" t="str">
        <f>VLOOKUP(B41,[1]Список!$A$1:$F$550,6,0)</f>
        <v>Омская область</v>
      </c>
      <c r="H41" s="90"/>
      <c r="I41" s="90"/>
      <c r="J41" s="90"/>
      <c r="K41" s="90"/>
      <c r="L41" s="93"/>
      <c r="M41" s="89"/>
      <c r="N41" s="90"/>
    </row>
    <row r="42" spans="1:14" ht="35.1" customHeight="1" x14ac:dyDescent="0.2">
      <c r="A42" s="80"/>
      <c r="B42" s="99">
        <v>177</v>
      </c>
      <c r="C42" s="82" t="str">
        <f>VLOOKUP(B42,[1]Список!$A$1:$F$550,2,0)</f>
        <v>101 044 178 54</v>
      </c>
      <c r="D42" s="83" t="str">
        <f>VLOOKUP(B42,[1]Список!$A$1:$F$550,3,0)</f>
        <v>МЕДВЕДЕВА Кристина/MEDVEDEVA Kristina</v>
      </c>
      <c r="E42" s="84">
        <f>VLOOKUP(B42,[1]Список!$A$1:$F$550,4,0)</f>
        <v>39231</v>
      </c>
      <c r="F42" s="82" t="str">
        <f>VLOOKUP(B42,[1]Список!$A$1:$F$550,5,0)</f>
        <v>КМС</v>
      </c>
      <c r="G42" s="82" t="str">
        <f>VLOOKUP(B42,[1]Список!$A$1:$F$550,6,0)</f>
        <v>Омская область</v>
      </c>
      <c r="H42" s="90"/>
      <c r="I42" s="90"/>
      <c r="J42" s="90"/>
      <c r="K42" s="90"/>
      <c r="L42" s="93"/>
      <c r="M42" s="89"/>
      <c r="N42" s="90"/>
    </row>
    <row r="43" spans="1:14" ht="35.1" customHeight="1" x14ac:dyDescent="0.2">
      <c r="A43" s="80"/>
      <c r="B43" s="99">
        <v>179</v>
      </c>
      <c r="C43" s="82" t="str">
        <f>VLOOKUP(B43,[1]Список!$A$1:$F$550,2,0)</f>
        <v>101 205 689 60</v>
      </c>
      <c r="D43" s="83" t="str">
        <f>VLOOKUP(B43,[1]Список!$A$1:$F$550,3,0)</f>
        <v>КЛОЧКО София/KLOCHKO Sofiya</v>
      </c>
      <c r="E43" s="84">
        <f>VLOOKUP(B43,[1]Список!$A$1:$F$550,4,0)</f>
        <v>39760</v>
      </c>
      <c r="F43" s="82" t="str">
        <f>VLOOKUP(B43,[1]Список!$A$1:$F$550,5,0)</f>
        <v>КМС</v>
      </c>
      <c r="G43" s="82" t="str">
        <f>VLOOKUP(B43,[1]Список!$A$1:$F$550,6,0)</f>
        <v>Омская область</v>
      </c>
      <c r="H43" s="90"/>
      <c r="I43" s="90"/>
      <c r="J43" s="90"/>
      <c r="K43" s="90"/>
      <c r="L43" s="93"/>
      <c r="M43" s="89"/>
      <c r="N43" s="90"/>
    </row>
    <row r="44" spans="1:14" ht="35.1" customHeight="1" x14ac:dyDescent="0.2">
      <c r="A44" s="80"/>
      <c r="B44" s="81"/>
      <c r="C44" s="82"/>
      <c r="D44" s="83"/>
      <c r="E44" s="84"/>
      <c r="F44" s="82"/>
      <c r="G44" s="82"/>
      <c r="H44" s="90"/>
      <c r="I44" s="90"/>
      <c r="J44" s="90"/>
      <c r="K44" s="90"/>
      <c r="L44" s="93"/>
      <c r="M44" s="89"/>
      <c r="N44" s="90"/>
    </row>
    <row r="45" spans="1:14" ht="35.1" customHeight="1" x14ac:dyDescent="0.2">
      <c r="A45" s="80" t="s">
        <v>48</v>
      </c>
      <c r="B45" s="99">
        <v>159</v>
      </c>
      <c r="C45" s="82" t="str">
        <f>VLOOKUP(B45,[1]Список!$A$1:$F$550,2,0)</f>
        <v>101 423 352 55</v>
      </c>
      <c r="D45" s="83" t="str">
        <f>VLOOKUP(B45,[1]Список!$A$1:$F$550,3,0)</f>
        <v>ГВОЗДЕВА Диана/GVOZDEVA Diana</v>
      </c>
      <c r="E45" s="84">
        <f>VLOOKUP(B45,[1]Список!$A$1:$F$550,4,0)</f>
        <v>39650</v>
      </c>
      <c r="F45" s="82" t="str">
        <f>VLOOKUP(B45,[1]Список!$A$1:$F$550,5,0)</f>
        <v>КМС</v>
      </c>
      <c r="G45" s="82" t="str">
        <f>VLOOKUP(B45,[1]Список!$A$1:$F$550,6,0)</f>
        <v>Тульская область</v>
      </c>
      <c r="H45" s="90"/>
      <c r="I45" s="90"/>
      <c r="J45" s="90"/>
      <c r="K45" s="90"/>
      <c r="L45" s="88"/>
      <c r="M45" s="89"/>
      <c r="N45" s="90"/>
    </row>
    <row r="46" spans="1:14" ht="35.1" customHeight="1" x14ac:dyDescent="0.2">
      <c r="A46" s="107"/>
      <c r="B46" s="81">
        <v>160</v>
      </c>
      <c r="C46" s="82" t="str">
        <f>VLOOKUP(B46,[1]Список!$A$1:$F$550,2,0)</f>
        <v>101 379 194 32</v>
      </c>
      <c r="D46" s="83" t="str">
        <f>VLOOKUP(B46,[1]Список!$A$1:$F$550,3,0)</f>
        <v>ЕРМОЛОВА Мария/ERMOLOVA Mariia</v>
      </c>
      <c r="E46" s="84">
        <f>VLOOKUP(B46,[1]Список!$A$1:$F$550,4,0)</f>
        <v>39688</v>
      </c>
      <c r="F46" s="82" t="str">
        <f>VLOOKUP(B46,[1]Список!$A$1:$F$550,5,0)</f>
        <v>КМС</v>
      </c>
      <c r="G46" s="82" t="str">
        <f>VLOOKUP(B46,[1]Список!$A$1:$F$550,6,0)</f>
        <v>Тульская область</v>
      </c>
      <c r="H46" s="91"/>
      <c r="I46" s="112"/>
      <c r="J46" s="91"/>
      <c r="K46" s="110"/>
      <c r="L46" s="88"/>
      <c r="M46" s="89"/>
      <c r="N46" s="98"/>
    </row>
    <row r="47" spans="1:14" ht="35.1" customHeight="1" x14ac:dyDescent="0.2">
      <c r="A47" s="80"/>
      <c r="B47" s="81">
        <v>157</v>
      </c>
      <c r="C47" s="82" t="str">
        <f>VLOOKUP(B47,[1]Список!$A$1:$F$550,2,0)</f>
        <v>101 327 898 49</v>
      </c>
      <c r="D47" s="83" t="str">
        <f>VLOOKUP(B47,[1]Список!$A$1:$F$550,3,0)</f>
        <v>ЛУЧИНА Виктория/LUCHINA Viktoriia</v>
      </c>
      <c r="E47" s="84">
        <f>VLOOKUP(B47,[1]Список!$A$1:$F$550,4,0)</f>
        <v>39558</v>
      </c>
      <c r="F47" s="82" t="str">
        <f>VLOOKUP(B47,[1]Список!$A$1:$F$550,5,0)</f>
        <v>МС</v>
      </c>
      <c r="G47" s="82" t="str">
        <f>VLOOKUP(B47,[1]Список!$A$1:$F$550,6,0)</f>
        <v>Тульская область</v>
      </c>
      <c r="H47" s="90"/>
      <c r="I47" s="91"/>
      <c r="J47" s="90"/>
      <c r="K47" s="90"/>
      <c r="L47" s="93"/>
      <c r="M47" s="89"/>
      <c r="N47" s="90"/>
    </row>
    <row r="48" spans="1:14" ht="35.1" customHeight="1" x14ac:dyDescent="0.2">
      <c r="A48" s="113"/>
      <c r="B48" s="99"/>
      <c r="C48" s="82"/>
      <c r="D48" s="114"/>
      <c r="E48" s="84"/>
      <c r="F48" s="82"/>
      <c r="G48" s="82"/>
      <c r="H48" s="90"/>
      <c r="I48" s="90"/>
      <c r="J48" s="90"/>
      <c r="K48" s="90"/>
      <c r="L48" s="93"/>
      <c r="M48" s="89"/>
      <c r="N48" s="90"/>
    </row>
    <row r="49" spans="1:14" ht="16.5" thickBot="1" x14ac:dyDescent="0.25">
      <c r="A49" s="115"/>
      <c r="B49" s="116"/>
      <c r="C49" s="116"/>
      <c r="D49" s="117"/>
      <c r="E49" s="118"/>
      <c r="F49" s="119"/>
      <c r="G49" s="120"/>
      <c r="H49" s="121"/>
      <c r="I49" s="121"/>
      <c r="J49" s="121"/>
      <c r="K49" s="121"/>
      <c r="L49" s="122"/>
      <c r="M49" s="123"/>
      <c r="N49" s="124"/>
    </row>
    <row r="50" spans="1:14" ht="15.75" thickTop="1" x14ac:dyDescent="0.2">
      <c r="A50" s="125" t="s">
        <v>49</v>
      </c>
      <c r="B50" s="126"/>
      <c r="C50" s="126"/>
      <c r="D50" s="126"/>
      <c r="E50" s="127"/>
      <c r="F50" s="127"/>
      <c r="G50" s="128"/>
      <c r="H50" s="127"/>
      <c r="I50" s="127"/>
      <c r="J50" s="127"/>
      <c r="K50" s="127"/>
      <c r="L50" s="126"/>
      <c r="M50" s="126"/>
      <c r="N50" s="129"/>
    </row>
    <row r="51" spans="1:14" ht="18.75" x14ac:dyDescent="0.2">
      <c r="A51" s="130" t="s">
        <v>50</v>
      </c>
      <c r="B51" s="131"/>
      <c r="C51" s="132"/>
      <c r="D51" s="133"/>
      <c r="E51" s="134"/>
      <c r="F51" s="135"/>
      <c r="G51" s="136" t="s">
        <v>51</v>
      </c>
      <c r="H51" s="137">
        <v>5</v>
      </c>
      <c r="I51" s="138" t="s">
        <v>52</v>
      </c>
      <c r="J51" s="139">
        <f>COUNTIF(F23:F48,"ЗМС")</f>
        <v>0</v>
      </c>
      <c r="K51" s="140"/>
      <c r="L51" s="141"/>
      <c r="M51" s="142"/>
      <c r="N51" s="143"/>
    </row>
    <row r="52" spans="1:14" ht="18.75" x14ac:dyDescent="0.2">
      <c r="A52" s="130" t="s">
        <v>53</v>
      </c>
      <c r="B52" s="131"/>
      <c r="C52" s="144"/>
      <c r="D52" s="133"/>
      <c r="E52" s="134"/>
      <c r="F52" s="135"/>
      <c r="G52" s="145" t="s">
        <v>54</v>
      </c>
      <c r="H52" s="146">
        <f>H53+H57</f>
        <v>0</v>
      </c>
      <c r="I52" s="138" t="s">
        <v>55</v>
      </c>
      <c r="J52" s="139">
        <f>COUNTIF(F23:F48,"МСМК")</f>
        <v>0</v>
      </c>
      <c r="K52" s="147"/>
      <c r="L52" s="141"/>
      <c r="M52" s="142"/>
      <c r="N52" s="143"/>
    </row>
    <row r="53" spans="1:14" hidden="1" x14ac:dyDescent="0.2">
      <c r="A53" s="148"/>
      <c r="B53" s="131"/>
      <c r="C53" s="149"/>
      <c r="D53" s="133"/>
      <c r="E53" s="134"/>
      <c r="F53" s="135"/>
      <c r="G53" s="145" t="s">
        <v>56</v>
      </c>
      <c r="H53" s="146">
        <f>H54+H55+H56</f>
        <v>0</v>
      </c>
      <c r="I53" s="138" t="s">
        <v>57</v>
      </c>
      <c r="J53" s="139">
        <f>COUNTIF(F23:F48,"МС")</f>
        <v>5</v>
      </c>
      <c r="K53" s="147"/>
      <c r="L53" s="141"/>
      <c r="M53" s="142"/>
      <c r="N53" s="143"/>
    </row>
    <row r="54" spans="1:14" hidden="1" x14ac:dyDescent="0.2">
      <c r="A54" s="148"/>
      <c r="B54" s="131"/>
      <c r="C54" s="149"/>
      <c r="D54" s="133"/>
      <c r="E54" s="134"/>
      <c r="F54" s="135"/>
      <c r="G54" s="145" t="s">
        <v>58</v>
      </c>
      <c r="H54" s="146">
        <f>COUNT(A23:A48)</f>
        <v>0</v>
      </c>
      <c r="I54" s="138" t="s">
        <v>59</v>
      </c>
      <c r="J54" s="139">
        <f>COUNTIF(F23:F48,"КМС")</f>
        <v>15</v>
      </c>
      <c r="K54" s="147"/>
      <c r="L54" s="141"/>
      <c r="M54" s="142"/>
      <c r="N54" s="143"/>
    </row>
    <row r="55" spans="1:14" hidden="1" x14ac:dyDescent="0.2">
      <c r="A55" s="148"/>
      <c r="B55" s="131"/>
      <c r="C55" s="149"/>
      <c r="D55" s="133"/>
      <c r="E55" s="134"/>
      <c r="F55" s="135"/>
      <c r="G55" s="145" t="s">
        <v>60</v>
      </c>
      <c r="H55" s="146">
        <f>COUNTIF(A23:A48,"НФ")</f>
        <v>0</v>
      </c>
      <c r="I55" s="138" t="s">
        <v>61</v>
      </c>
      <c r="J55" s="139">
        <f>COUNTIF(F23:F48,"1 СР")</f>
        <v>0</v>
      </c>
      <c r="K55" s="147"/>
      <c r="L55" s="141"/>
      <c r="M55" s="142"/>
      <c r="N55" s="143"/>
    </row>
    <row r="56" spans="1:14" hidden="1" x14ac:dyDescent="0.2">
      <c r="A56" s="148"/>
      <c r="B56" s="131"/>
      <c r="C56" s="131"/>
      <c r="D56" s="133"/>
      <c r="E56" s="134"/>
      <c r="F56" s="135"/>
      <c r="G56" s="145" t="s">
        <v>62</v>
      </c>
      <c r="H56" s="146">
        <f>COUNTIF(A23:A48,"ДСКВ")</f>
        <v>0</v>
      </c>
      <c r="I56" s="150" t="s">
        <v>63</v>
      </c>
      <c r="J56" s="139">
        <f>COUNTIF(F23:F48,"2 СР")</f>
        <v>0</v>
      </c>
      <c r="K56" s="147"/>
      <c r="L56" s="141"/>
      <c r="M56" s="151"/>
      <c r="N56" s="143"/>
    </row>
    <row r="57" spans="1:14" hidden="1" x14ac:dyDescent="0.2">
      <c r="A57" s="148"/>
      <c r="B57" s="131"/>
      <c r="C57" s="131"/>
      <c r="D57" s="133"/>
      <c r="E57" s="134"/>
      <c r="F57" s="135"/>
      <c r="G57" s="145" t="s">
        <v>64</v>
      </c>
      <c r="H57" s="146">
        <f>COUNTIF(A23:A48,"НС")</f>
        <v>0</v>
      </c>
      <c r="I57" s="150" t="s">
        <v>65</v>
      </c>
      <c r="J57" s="139">
        <f>COUNTIF(F23:F48,"3 СР")</f>
        <v>0</v>
      </c>
      <c r="K57" s="147"/>
      <c r="L57" s="141"/>
      <c r="M57" s="151"/>
      <c r="N57" s="143"/>
    </row>
    <row r="58" spans="1:14" hidden="1" x14ac:dyDescent="0.2">
      <c r="A58" s="152"/>
      <c r="B58" s="153"/>
      <c r="C58" s="153"/>
      <c r="D58" s="154"/>
      <c r="E58" s="155"/>
      <c r="F58" s="154"/>
      <c r="G58" s="154"/>
      <c r="H58" s="156"/>
      <c r="I58" s="156"/>
      <c r="J58" s="156"/>
      <c r="K58" s="156"/>
      <c r="L58" s="157"/>
      <c r="M58" s="154"/>
      <c r="N58" s="158"/>
    </row>
    <row r="59" spans="1:14" ht="14.45" customHeight="1" x14ac:dyDescent="0.2">
      <c r="A59" s="159"/>
      <c r="B59" s="160"/>
      <c r="C59" s="160"/>
      <c r="D59" s="160" t="s">
        <v>66</v>
      </c>
      <c r="E59" s="160"/>
      <c r="F59" s="160"/>
      <c r="G59" s="160" t="s">
        <v>67</v>
      </c>
      <c r="H59" s="160"/>
      <c r="I59" s="160"/>
      <c r="J59" s="161" t="s">
        <v>68</v>
      </c>
      <c r="K59" s="161"/>
      <c r="L59" s="161"/>
      <c r="M59" s="161"/>
      <c r="N59" s="162"/>
    </row>
    <row r="60" spans="1:14" x14ac:dyDescent="0.2">
      <c r="A60" s="163"/>
      <c r="B60" s="164"/>
      <c r="C60" s="164"/>
      <c r="D60" s="164"/>
      <c r="E60" s="164"/>
      <c r="F60" s="165"/>
      <c r="G60" s="165"/>
      <c r="H60" s="166"/>
      <c r="I60" s="166"/>
      <c r="J60" s="166"/>
      <c r="K60" s="166"/>
      <c r="L60" s="154"/>
      <c r="M60" s="154"/>
      <c r="N60" s="158"/>
    </row>
    <row r="61" spans="1:14" x14ac:dyDescent="0.2">
      <c r="A61" s="167"/>
      <c r="B61" s="168"/>
      <c r="C61" s="168"/>
      <c r="D61" s="168"/>
      <c r="E61" s="169"/>
      <c r="F61" s="153"/>
      <c r="G61" s="153"/>
      <c r="H61" s="168"/>
      <c r="I61" s="168"/>
      <c r="J61" s="170"/>
      <c r="K61" s="170"/>
      <c r="L61" s="153"/>
      <c r="M61" s="153"/>
      <c r="N61" s="171"/>
    </row>
    <row r="62" spans="1:14" x14ac:dyDescent="0.2">
      <c r="A62" s="167"/>
      <c r="B62" s="168"/>
      <c r="C62" s="168"/>
      <c r="D62" s="168"/>
      <c r="E62" s="169"/>
      <c r="F62" s="153"/>
      <c r="G62" s="153"/>
      <c r="H62" s="168"/>
      <c r="I62" s="168"/>
      <c r="J62" s="170"/>
      <c r="K62" s="170"/>
      <c r="L62" s="153"/>
      <c r="M62" s="153"/>
      <c r="N62" s="171"/>
    </row>
    <row r="63" spans="1:14" x14ac:dyDescent="0.2">
      <c r="A63" s="167"/>
      <c r="B63" s="168"/>
      <c r="C63" s="168"/>
      <c r="D63" s="168"/>
      <c r="E63" s="169"/>
      <c r="F63" s="153"/>
      <c r="G63" s="153"/>
      <c r="H63" s="168"/>
      <c r="I63" s="168"/>
      <c r="J63" s="170"/>
      <c r="K63" s="170"/>
      <c r="L63" s="153"/>
      <c r="M63" s="153"/>
      <c r="N63" s="171"/>
    </row>
    <row r="64" spans="1:14" x14ac:dyDescent="0.2">
      <c r="A64" s="167"/>
      <c r="B64" s="168"/>
      <c r="C64" s="168"/>
      <c r="D64" s="168"/>
      <c r="E64" s="169"/>
      <c r="F64" s="153"/>
      <c r="G64" s="153"/>
      <c r="H64" s="168"/>
      <c r="I64" s="168"/>
      <c r="J64" s="170"/>
      <c r="K64" s="170"/>
      <c r="L64" s="157"/>
      <c r="M64" s="154"/>
      <c r="N64" s="171"/>
    </row>
    <row r="65" spans="1:14" ht="27" customHeight="1" thickBot="1" x14ac:dyDescent="0.25">
      <c r="A65" s="172"/>
      <c r="B65" s="173"/>
      <c r="C65" s="173"/>
      <c r="D65" s="174" t="str">
        <f>G17</f>
        <v>Афанасьева Е.А. (ВК, Свердловская область)</v>
      </c>
      <c r="E65" s="174"/>
      <c r="F65" s="174"/>
      <c r="G65" s="175" t="str">
        <f>G18</f>
        <v>Белобородова О.В.(ВК, г.Москва)</v>
      </c>
      <c r="H65" s="175"/>
      <c r="I65" s="175"/>
      <c r="J65" s="174" t="str">
        <f>G19</f>
        <v>Гниденко В.Н. (ВК, Тульская область)</v>
      </c>
      <c r="K65" s="174"/>
      <c r="L65" s="174"/>
      <c r="M65" s="174"/>
      <c r="N65" s="176"/>
    </row>
  </sheetData>
  <mergeCells count="42">
    <mergeCell ref="A60:E60"/>
    <mergeCell ref="A65:C65"/>
    <mergeCell ref="D65:F65"/>
    <mergeCell ref="G65:I65"/>
    <mergeCell ref="J65:N65"/>
    <mergeCell ref="L21:L22"/>
    <mergeCell ref="M21:M22"/>
    <mergeCell ref="N21:N22"/>
    <mergeCell ref="A50:D50"/>
    <mergeCell ref="L50:N50"/>
    <mergeCell ref="A59:C59"/>
    <mergeCell ref="D59:F59"/>
    <mergeCell ref="G59:I59"/>
    <mergeCell ref="J59:N59"/>
    <mergeCell ref="H18:N18"/>
    <mergeCell ref="A21:A22"/>
    <mergeCell ref="B21:B22"/>
    <mergeCell ref="C21:C22"/>
    <mergeCell ref="D21:D22"/>
    <mergeCell ref="E21:E22"/>
    <mergeCell ref="F21:F22"/>
    <mergeCell ref="G21:G22"/>
    <mergeCell ref="H21:J21"/>
    <mergeCell ref="K21:K22"/>
    <mergeCell ref="A13:D13"/>
    <mergeCell ref="A14:D14"/>
    <mergeCell ref="A15:G15"/>
    <mergeCell ref="H15:N15"/>
    <mergeCell ref="H16:N16"/>
    <mergeCell ref="H17:N17"/>
    <mergeCell ref="A7:N7"/>
    <mergeCell ref="A8:N8"/>
    <mergeCell ref="A9:N9"/>
    <mergeCell ref="A10:N10"/>
    <mergeCell ref="A11:N11"/>
    <mergeCell ref="A12:N12"/>
    <mergeCell ref="A1:N1"/>
    <mergeCell ref="A2:N2"/>
    <mergeCell ref="A3:N3"/>
    <mergeCell ref="A4:N4"/>
    <mergeCell ref="A5:N5"/>
    <mergeCell ref="A6:N6"/>
  </mergeCells>
  <conditionalFormatting sqref="D32 D37">
    <cfRule type="duplicateValues" dxfId="7" priority="3"/>
  </conditionalFormatting>
  <conditionalFormatting sqref="D48">
    <cfRule type="duplicateValues" dxfId="6" priority="4"/>
  </conditionalFormatting>
  <conditionalFormatting sqref="D33:D36">
    <cfRule type="duplicateValues" dxfId="5" priority="2"/>
  </conditionalFormatting>
  <conditionalFormatting sqref="D40:D44">
    <cfRule type="duplicateValues" dxfId="4" priority="1"/>
  </conditionalFormatting>
  <conditionalFormatting sqref="D23:D28">
    <cfRule type="duplicateValues" dxfId="3" priority="5"/>
  </conditionalFormatting>
  <conditionalFormatting sqref="D29:D31">
    <cfRule type="duplicateValues" dxfId="2" priority="6"/>
  </conditionalFormatting>
  <conditionalFormatting sqref="D45:D47">
    <cfRule type="duplicateValues" dxfId="1" priority="7"/>
  </conditionalFormatting>
  <conditionalFormatting sqref="D38:D39">
    <cfRule type="duplicateValues" dxfId="0" priority="8"/>
  </conditionalFormatting>
  <pageMargins left="0.25" right="0.25" top="0.75" bottom="0.75" header="0.3" footer="0.3"/>
  <pageSetup paperSize="9" scale="3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ком спринт юниорки Финал</vt:lpstr>
      <vt:lpstr>Лист1</vt:lpstr>
      <vt:lpstr>'ком спринт юниорки Финал'!Область_печати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Белобородова Оксана Викторовна</dc:creator>
  <cp:lastModifiedBy>Белобородова Оксана Викторовна</cp:lastModifiedBy>
  <dcterms:created xsi:type="dcterms:W3CDTF">2025-05-26T10:26:14Z</dcterms:created>
  <dcterms:modified xsi:type="dcterms:W3CDTF">2025-05-26T10:28:59Z</dcterms:modified>
</cp:coreProperties>
</file>