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aandr\OneDrive\Рабочий стол\2025г\Протоколы 2025\17. № (Рампа) 21-24.07.2025, КР 2 этап, Москва\Для сайта\"/>
    </mc:Choice>
  </mc:AlternateContent>
  <xr:revisionPtr revIDLastSave="0" documentId="13_ncr:1_{DBCDC92D-D1EB-45A5-A834-9D30AF8D1BE8}" xr6:coauthVersionLast="47" xr6:coauthVersionMax="47" xr10:uidLastSave="{00000000-0000-0000-0000-000000000000}"/>
  <bookViews>
    <workbookView xWindow="-108" yWindow="-108" windowWidth="23256" windowHeight="12456" tabRatio="736" xr2:uid="{00000000-000D-0000-FFFF-FFFF00000000}"/>
  </bookViews>
  <sheets>
    <sheet name="КР Мужчины" sheetId="2" r:id="rId1"/>
  </sheets>
  <definedNames>
    <definedName name="_xlnm.Print_Titles" localSheetId="0">'КР Мужчины'!$19:$19</definedName>
    <definedName name="_xlnm.Print_Area" localSheetId="0">'КР Мужчины'!$A$1:$N$61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4" i="2" l="1"/>
  <c r="D44" i="2"/>
  <c r="N36" i="2"/>
  <c r="N35" i="2"/>
  <c r="H35" i="2"/>
  <c r="N34" i="2"/>
  <c r="H34" i="2"/>
  <c r="N33" i="2"/>
  <c r="N32" i="2"/>
  <c r="N31" i="2"/>
  <c r="N30" i="2"/>
</calcChain>
</file>

<file path=xl/sharedStrings.xml><?xml version="1.0" encoding="utf-8"?>
<sst xmlns="http://schemas.openxmlformats.org/spreadsheetml/2006/main" count="93" uniqueCount="83">
  <si>
    <t>Министерство спорта Российской Федерации</t>
  </si>
  <si>
    <t>Федерация велосипедного спорта России</t>
  </si>
  <si>
    <t>КУБОК РОССИИ</t>
  </si>
  <si>
    <t>2 ЭТАП</t>
  </si>
  <si>
    <t>по велосипедному спорту</t>
  </si>
  <si>
    <t>ИТОГОВЫЙ ПРОТОКОЛ</t>
  </si>
  <si>
    <t>ВМХ - фристайл - рампа</t>
  </si>
  <si>
    <t>МУЖЧИНЫ</t>
  </si>
  <si>
    <t>МЕСТО ПРОВЕДЕНИЯ: г. Москва</t>
  </si>
  <si>
    <t>Номер-код ВРВС - 0080071812М</t>
  </si>
  <si>
    <t>ДАТА ПРОВЕДЕНИЯ: 21-24 июля 2025 года</t>
  </si>
  <si>
    <t>ЕКП 2025 № - 2008770020030371</t>
  </si>
  <si>
    <t>ИНФОРМАЦИЯ О ЖЮРИ И ГСК СОРЕВНОВАНИЙ:</t>
  </si>
  <si>
    <t>ТЕХНИЧЕСКИЕ ДАННЫЕ ТРАССЫ:</t>
  </si>
  <si>
    <t>ТЕХНИЧЕСКИЙ ДЕЛЕГАТ ФВСР:</t>
  </si>
  <si>
    <t xml:space="preserve">НАЗВАНИЕ ТРАССЫ / РЕГ.НОМЕР: </t>
  </si>
  <si>
    <t>ГЛАВНЫЙ СУДЬЯ:</t>
  </si>
  <si>
    <t>АНДРИЯНОВ А.С. (ВК, г. МОСКВА)</t>
  </si>
  <si>
    <t>ВЫСОТА СТАРТОВОЙ ГОРЫ (HD)(м):</t>
  </si>
  <si>
    <t>ГЛАВНЫЙ СЕКРЕТАРЬ:</t>
  </si>
  <si>
    <t>МАЛАХОВ Р.А. ( 1К, г. ИЖЕВСК)</t>
  </si>
  <si>
    <t>КОНТРОЛЬНОЕ ВРЕМЯ (МИН):</t>
  </si>
  <si>
    <t>МЕСТО</t>
  </si>
  <si>
    <t>НОМЕР</t>
  </si>
  <si>
    <t>UCI ID</t>
  </si>
  <si>
    <t>ФАМИЛИЯ ИМЯ</t>
  </si>
  <si>
    <t>ДАТА РОЖД.</t>
  </si>
  <si>
    <t>РАЗРЯД,
ЗВАНИЕ</t>
  </si>
  <si>
    <t>ТЕРРИТОРИАЛЬНАЯ ПРИНАДЛЕЖНОСТЬ</t>
  </si>
  <si>
    <t>РЕЗУЛЬТАТ В ФИНАЛЕ</t>
  </si>
  <si>
    <t>РЕЗУЛЬТАТ ОЧКИ</t>
  </si>
  <si>
    <t>ВЫПОЛНЕНИЕ НТУ ЕВСК</t>
  </si>
  <si>
    <t>ПРИМЕЧАНИЕ</t>
  </si>
  <si>
    <t>1 ПОПЫТКА</t>
  </si>
  <si>
    <t>2 ПОПЫТКА</t>
  </si>
  <si>
    <t>100 846 957 34</t>
  </si>
  <si>
    <t>ФОМИНОВ Никита Алексеевич</t>
  </si>
  <si>
    <t>МС</t>
  </si>
  <si>
    <t>Санкт-Петербург</t>
  </si>
  <si>
    <t>100 663 018 07</t>
  </si>
  <si>
    <t>ЛЮБИШКИН Арсений Алексеевич</t>
  </si>
  <si>
    <t>26.11.2003</t>
  </si>
  <si>
    <t>Краснодарский край</t>
  </si>
  <si>
    <t>100 663 019 08</t>
  </si>
  <si>
    <t>МОЛЛАЕВ Александр Владимирович</t>
  </si>
  <si>
    <t>20.12.2002</t>
  </si>
  <si>
    <t>70,00</t>
  </si>
  <si>
    <t>100 664 128 50</t>
  </si>
  <si>
    <t>АХМЕТЗЯНОВ Джамиль Юсефович</t>
  </si>
  <si>
    <t>05.01.1998</t>
  </si>
  <si>
    <t>КМС</t>
  </si>
  <si>
    <t>Республика Татарстан</t>
  </si>
  <si>
    <t>100 894 544 91</t>
  </si>
  <si>
    <t>ХОЛОДНЯКОВ Артём Юрьевич</t>
  </si>
  <si>
    <t>06.10.2003</t>
  </si>
  <si>
    <t>Калининградская область</t>
  </si>
  <si>
    <t>НС</t>
  </si>
  <si>
    <t>100 661 986 42</t>
  </si>
  <si>
    <t>НОВОСЕЛОВ Максим Михайлович</t>
  </si>
  <si>
    <t>29.10.1989</t>
  </si>
  <si>
    <t>Москва</t>
  </si>
  <si>
    <t>101 376 293 41</t>
  </si>
  <si>
    <t>КОЛДАЕВ Юрий Константинович</t>
  </si>
  <si>
    <t>ПОГОДНЫЕ УСЛОВИЯ</t>
  </si>
  <si>
    <t>СТАТИСТИКА ГОНКИ</t>
  </si>
  <si>
    <t>Температура:</t>
  </si>
  <si>
    <t>Субъектов РФ</t>
  </si>
  <si>
    <t>ЗМС</t>
  </si>
  <si>
    <t>Влажность:</t>
  </si>
  <si>
    <t>Заявлено</t>
  </si>
  <si>
    <t>МСМК</t>
  </si>
  <si>
    <t>Осадки:</t>
  </si>
  <si>
    <t>Стартовало</t>
  </si>
  <si>
    <t>Ветер:</t>
  </si>
  <si>
    <t>Финишировало</t>
  </si>
  <si>
    <t>Н. финишировало</t>
  </si>
  <si>
    <t>1 сп.р.</t>
  </si>
  <si>
    <t>Дисквалифицировано</t>
  </si>
  <si>
    <t>2 сп.р.</t>
  </si>
  <si>
    <t>Н. стартовало</t>
  </si>
  <si>
    <t>3 сп.р.</t>
  </si>
  <si>
    <t>ГЛАВНЫЙ СУДЬЯ</t>
  </si>
  <si>
    <t>ГЛАВНЫЙ СЕКРЕТАРЬ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</si>
</sst>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8" formatCode="dd\.mm\.yyyy"/>
    <numFmt numFmtId="169" formatCode="yyyy"/>
    <numFmt numFmtId="170" formatCode="0.00_ "/>
  </numFmts>
  <fonts count="21">
    <font>
      <sz val="10"/>
      <name val="Arial"/>
      <charset val="1"/>
    </font>
    <font>
      <sz val="10"/>
      <name val="Arial"/>
      <charset val="204"/>
    </font>
    <font>
      <sz val="16"/>
      <name val="Calibri"/>
      <charset val="204"/>
      <scheme val="minor"/>
    </font>
    <font>
      <b/>
      <sz val="9"/>
      <name val="Calibri"/>
      <charset val="204"/>
      <scheme val="minor"/>
    </font>
    <font>
      <sz val="9"/>
      <name val="Calibri"/>
      <charset val="204"/>
      <scheme val="minor"/>
    </font>
    <font>
      <sz val="10"/>
      <name val="Calibri"/>
      <charset val="204"/>
      <scheme val="minor"/>
    </font>
    <font>
      <sz val="16"/>
      <name val="Calibri"/>
      <charset val="204"/>
    </font>
    <font>
      <b/>
      <sz val="22"/>
      <name val="Calibri"/>
      <charset val="204"/>
      <scheme val="minor"/>
    </font>
    <font>
      <b/>
      <sz val="16"/>
      <name val="Calibri"/>
      <charset val="204"/>
      <scheme val="minor"/>
    </font>
    <font>
      <b/>
      <sz val="14"/>
      <name val="Calibri"/>
      <charset val="204"/>
      <scheme val="minor"/>
    </font>
    <font>
      <b/>
      <sz val="11"/>
      <name val="Calibri"/>
      <charset val="204"/>
      <scheme val="minor"/>
    </font>
    <font>
      <sz val="11"/>
      <name val="Calibri"/>
      <charset val="204"/>
      <scheme val="minor"/>
    </font>
    <font>
      <b/>
      <sz val="11"/>
      <color theme="1"/>
      <name val="Calibri"/>
      <charset val="204"/>
      <scheme val="minor"/>
    </font>
    <font>
      <b/>
      <sz val="10"/>
      <name val="Calibri"/>
      <charset val="204"/>
      <scheme val="minor"/>
    </font>
    <font>
      <sz val="12"/>
      <name val="Calibri"/>
      <charset val="134"/>
      <scheme val="minor"/>
    </font>
    <font>
      <sz val="12"/>
      <name val="Calibri"/>
      <charset val="204"/>
      <scheme val="minor"/>
    </font>
    <font>
      <b/>
      <sz val="12"/>
      <color indexed="8"/>
      <name val="Calibri"/>
      <charset val="204"/>
      <scheme val="minor"/>
    </font>
    <font>
      <sz val="10"/>
      <name val="Calibri"/>
      <charset val="204"/>
    </font>
    <font>
      <b/>
      <sz val="12"/>
      <name val="Calibri"/>
      <charset val="204"/>
      <scheme val="minor"/>
    </font>
    <font>
      <sz val="10"/>
      <color rgb="FFFF0000"/>
      <name val="Calibri"/>
      <charset val="204"/>
      <scheme val="minor"/>
    </font>
    <font>
      <sz val="10"/>
      <color indexed="8"/>
      <name val="Arial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0.149937437055574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/>
      <diagonal/>
    </border>
    <border>
      <left/>
      <right style="double">
        <color auto="1"/>
      </right>
      <top/>
      <bottom/>
      <diagonal/>
    </border>
    <border>
      <left/>
      <right style="double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20" fillId="0" borderId="0"/>
    <xf numFmtId="0" fontId="20" fillId="0" borderId="0"/>
  </cellStyleXfs>
  <cellXfs count="168">
    <xf numFmtId="0" fontId="0" fillId="0" borderId="0" xfId="0"/>
    <xf numFmtId="0" fontId="1" fillId="0" borderId="0" xfId="2"/>
    <xf numFmtId="0" fontId="2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3" fillId="0" borderId="0" xfId="1" applyFont="1" applyFill="1" applyAlignment="1">
      <alignment vertical="center"/>
    </xf>
    <xf numFmtId="0" fontId="4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5" fillId="0" borderId="0" xfId="1" applyFont="1" applyAlignment="1">
      <alignment horizontal="center" vertical="center"/>
    </xf>
    <xf numFmtId="49" fontId="5" fillId="0" borderId="0" xfId="1" applyNumberFormat="1" applyFont="1" applyAlignment="1">
      <alignment vertical="center"/>
    </xf>
    <xf numFmtId="0" fontId="11" fillId="0" borderId="8" xfId="1" applyFont="1" applyBorder="1" applyAlignment="1">
      <alignment vertical="center"/>
    </xf>
    <xf numFmtId="0" fontId="10" fillId="0" borderId="8" xfId="1" applyFont="1" applyFill="1" applyBorder="1" applyAlignment="1">
      <alignment horizontal="left" vertical="center"/>
    </xf>
    <xf numFmtId="49" fontId="11" fillId="0" borderId="8" xfId="1" applyNumberFormat="1" applyFont="1" applyFill="1" applyBorder="1" applyAlignment="1">
      <alignment vertical="center"/>
    </xf>
    <xf numFmtId="0" fontId="11" fillId="0" borderId="10" xfId="1" applyFont="1" applyBorder="1" applyAlignment="1">
      <alignment vertical="center"/>
    </xf>
    <xf numFmtId="0" fontId="12" fillId="0" borderId="10" xfId="1" applyFont="1" applyFill="1" applyBorder="1" applyAlignment="1">
      <alignment horizontal="left" vertical="center"/>
    </xf>
    <xf numFmtId="49" fontId="11" fillId="0" borderId="10" xfId="1" applyNumberFormat="1" applyFont="1" applyFill="1" applyBorder="1" applyAlignment="1">
      <alignment vertical="center"/>
    </xf>
    <xf numFmtId="0" fontId="10" fillId="0" borderId="11" xfId="1" applyFont="1" applyBorder="1" applyAlignment="1">
      <alignment vertical="center"/>
    </xf>
    <xf numFmtId="0" fontId="10" fillId="0" borderId="12" xfId="1" applyFont="1" applyBorder="1" applyAlignment="1">
      <alignment horizontal="center" vertical="center"/>
    </xf>
    <xf numFmtId="0" fontId="10" fillId="0" borderId="12" xfId="1" applyFont="1" applyBorder="1" applyAlignment="1">
      <alignment vertical="center"/>
    </xf>
    <xf numFmtId="0" fontId="11" fillId="0" borderId="12" xfId="1" applyFont="1" applyBorder="1" applyAlignment="1">
      <alignment vertical="center"/>
    </xf>
    <xf numFmtId="0" fontId="5" fillId="0" borderId="12" xfId="1" applyFont="1" applyBorder="1" applyAlignment="1">
      <alignment horizontal="right" vertical="center"/>
    </xf>
    <xf numFmtId="0" fontId="11" fillId="0" borderId="12" xfId="1" applyFont="1" applyBorder="1" applyAlignment="1">
      <alignment horizontal="right" vertical="center"/>
    </xf>
    <xf numFmtId="0" fontId="5" fillId="0" borderId="16" xfId="1" applyFont="1" applyBorder="1" applyAlignment="1">
      <alignment horizontal="right" vertical="center"/>
    </xf>
    <xf numFmtId="49" fontId="13" fillId="0" borderId="15" xfId="1" applyNumberFormat="1" applyFont="1" applyBorder="1" applyAlignment="1">
      <alignment vertical="center"/>
    </xf>
    <xf numFmtId="0" fontId="10" fillId="0" borderId="11" xfId="2" applyFont="1" applyBorder="1" applyAlignment="1">
      <alignment vertical="center"/>
    </xf>
    <xf numFmtId="0" fontId="10" fillId="0" borderId="11" xfId="1" applyFont="1" applyFill="1" applyBorder="1" applyAlignment="1">
      <alignment vertical="center"/>
    </xf>
    <xf numFmtId="0" fontId="5" fillId="0" borderId="12" xfId="1" applyFont="1" applyFill="1" applyBorder="1" applyAlignment="1">
      <alignment horizontal="center" vertical="center"/>
    </xf>
    <xf numFmtId="0" fontId="5" fillId="0" borderId="12" xfId="1" applyFont="1" applyFill="1" applyBorder="1" applyAlignment="1">
      <alignment vertical="center"/>
    </xf>
    <xf numFmtId="0" fontId="11" fillId="0" borderId="12" xfId="0" applyFont="1" applyFill="1" applyBorder="1" applyAlignment="1">
      <alignment horizontal="right"/>
    </xf>
    <xf numFmtId="49" fontId="13" fillId="0" borderId="15" xfId="1" applyNumberFormat="1" applyFont="1" applyBorder="1" applyAlignment="1">
      <alignment horizontal="left" vertical="center"/>
    </xf>
    <xf numFmtId="0" fontId="5" fillId="0" borderId="17" xfId="1" applyFont="1" applyBorder="1" applyAlignment="1">
      <alignment vertical="center"/>
    </xf>
    <xf numFmtId="0" fontId="5" fillId="0" borderId="17" xfId="1" applyFont="1" applyBorder="1" applyAlignment="1">
      <alignment horizontal="center" vertical="center"/>
    </xf>
    <xf numFmtId="49" fontId="5" fillId="0" borderId="3" xfId="1" applyNumberFormat="1" applyFont="1" applyBorder="1" applyAlignment="1">
      <alignment vertical="center"/>
    </xf>
    <xf numFmtId="0" fontId="5" fillId="0" borderId="20" xfId="2" applyFont="1" applyBorder="1" applyAlignment="1">
      <alignment horizontal="center" vertical="center"/>
    </xf>
    <xf numFmtId="0" fontId="5" fillId="0" borderId="21" xfId="1" applyFont="1" applyFill="1" applyBorder="1" applyAlignment="1">
      <alignment horizontal="center" vertical="center"/>
    </xf>
    <xf numFmtId="0" fontId="14" fillId="0" borderId="21" xfId="0" applyFont="1" applyFill="1" applyBorder="1" applyAlignment="1">
      <alignment horizontal="center" vertical="center"/>
    </xf>
    <xf numFmtId="0" fontId="14" fillId="0" borderId="21" xfId="0" applyFont="1" applyFill="1" applyBorder="1" applyAlignment="1">
      <alignment horizontal="left" vertical="center"/>
    </xf>
    <xf numFmtId="168" fontId="14" fillId="0" borderId="21" xfId="0" applyNumberFormat="1" applyFont="1" applyFill="1" applyBorder="1" applyAlignment="1">
      <alignment horizontal="center" vertical="center"/>
    </xf>
    <xf numFmtId="0" fontId="14" fillId="0" borderId="21" xfId="0" applyFont="1" applyFill="1" applyBorder="1" applyAlignment="1">
      <alignment horizontal="center" vertical="center" wrapText="1"/>
    </xf>
    <xf numFmtId="0" fontId="3" fillId="0" borderId="21" xfId="4" applyFont="1" applyFill="1" applyBorder="1" applyAlignment="1">
      <alignment horizontal="center" vertical="center" wrapText="1"/>
    </xf>
    <xf numFmtId="0" fontId="15" fillId="0" borderId="21" xfId="0" applyFont="1" applyFill="1" applyBorder="1" applyAlignment="1">
      <alignment horizontal="left" vertical="center"/>
    </xf>
    <xf numFmtId="0" fontId="5" fillId="0" borderId="0" xfId="1" applyFont="1" applyAlignment="1">
      <alignment horizontal="center"/>
    </xf>
    <xf numFmtId="0" fontId="5" fillId="0" borderId="0" xfId="1" applyFont="1" applyAlignment="1">
      <alignment horizontal="justify"/>
    </xf>
    <xf numFmtId="0" fontId="16" fillId="0" borderId="0" xfId="3" applyFont="1" applyAlignment="1">
      <alignment vertical="center" wrapText="1"/>
    </xf>
    <xf numFmtId="0" fontId="15" fillId="0" borderId="0" xfId="1" applyFont="1" applyAlignment="1">
      <alignment horizontal="center" vertical="center" wrapText="1"/>
    </xf>
    <xf numFmtId="169" fontId="15" fillId="0" borderId="0" xfId="1" applyNumberFormat="1" applyFont="1" applyAlignment="1">
      <alignment horizontal="center" vertical="center" wrapText="1"/>
    </xf>
    <xf numFmtId="49" fontId="15" fillId="0" borderId="0" xfId="1" applyNumberFormat="1" applyFont="1" applyAlignment="1">
      <alignment vertical="center" wrapText="1"/>
    </xf>
    <xf numFmtId="0" fontId="10" fillId="2" borderId="23" xfId="1" applyFont="1" applyFill="1" applyBorder="1" applyAlignment="1">
      <alignment vertical="center"/>
    </xf>
    <xf numFmtId="0" fontId="5" fillId="0" borderId="11" xfId="2" applyFont="1" applyBorder="1" applyAlignment="1">
      <alignment vertical="center"/>
    </xf>
    <xf numFmtId="0" fontId="11" fillId="0" borderId="12" xfId="1" applyFont="1" applyBorder="1" applyAlignment="1">
      <alignment horizontal="center" vertical="center"/>
    </xf>
    <xf numFmtId="49" fontId="11" fillId="0" borderId="12" xfId="1" applyNumberFormat="1" applyFont="1" applyBorder="1" applyAlignment="1">
      <alignment horizontal="center" vertical="center"/>
    </xf>
    <xf numFmtId="0" fontId="11" fillId="0" borderId="16" xfId="1" applyFont="1" applyBorder="1" applyAlignment="1">
      <alignment horizontal="center" vertical="center"/>
    </xf>
    <xf numFmtId="0" fontId="11" fillId="0" borderId="24" xfId="1" applyFont="1" applyBorder="1" applyAlignment="1">
      <alignment horizontal="center" vertical="center"/>
    </xf>
    <xf numFmtId="49" fontId="11" fillId="0" borderId="15" xfId="1" applyNumberFormat="1" applyFont="1" applyBorder="1" applyAlignment="1">
      <alignment vertical="center"/>
    </xf>
    <xf numFmtId="0" fontId="17" fillId="4" borderId="16" xfId="1" applyFont="1" applyFill="1" applyBorder="1" applyAlignment="1">
      <alignment horizontal="right" vertical="center"/>
    </xf>
    <xf numFmtId="9" fontId="11" fillId="0" borderId="12" xfId="1" applyNumberFormat="1" applyFont="1" applyBorder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17" fillId="0" borderId="16" xfId="2" applyFont="1" applyBorder="1" applyAlignment="1">
      <alignment horizontal="right" vertical="center"/>
    </xf>
    <xf numFmtId="0" fontId="11" fillId="0" borderId="11" xfId="1" applyFont="1" applyBorder="1" applyAlignment="1">
      <alignment horizontal="left" vertical="center"/>
    </xf>
    <xf numFmtId="0" fontId="5" fillId="0" borderId="11" xfId="1" applyFont="1" applyBorder="1" applyAlignment="1">
      <alignment vertical="center"/>
    </xf>
    <xf numFmtId="0" fontId="5" fillId="0" borderId="12" xfId="1" applyFont="1" applyBorder="1" applyAlignment="1">
      <alignment vertical="center"/>
    </xf>
    <xf numFmtId="0" fontId="5" fillId="0" borderId="12" xfId="1" applyFont="1" applyBorder="1" applyAlignment="1">
      <alignment horizontal="center" vertical="center"/>
    </xf>
    <xf numFmtId="0" fontId="11" fillId="0" borderId="11" xfId="1" applyFont="1" applyBorder="1" applyAlignment="1">
      <alignment horizontal="center" vertical="center"/>
    </xf>
    <xf numFmtId="49" fontId="11" fillId="0" borderId="12" xfId="1" applyNumberFormat="1" applyFont="1" applyBorder="1" applyAlignment="1">
      <alignment horizontal="left" vertical="center"/>
    </xf>
    <xf numFmtId="0" fontId="18" fillId="2" borderId="11" xfId="1" applyFont="1" applyFill="1" applyBorder="1" applyAlignment="1">
      <alignment vertical="center"/>
    </xf>
    <xf numFmtId="0" fontId="18" fillId="2" borderId="12" xfId="1" applyFont="1" applyFill="1" applyBorder="1" applyAlignment="1">
      <alignment vertical="center"/>
    </xf>
    <xf numFmtId="0" fontId="18" fillId="2" borderId="12" xfId="1" applyFont="1" applyFill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49" fontId="5" fillId="0" borderId="0" xfId="1" applyNumberFormat="1" applyFont="1" applyAlignment="1">
      <alignment horizontal="center" vertical="center"/>
    </xf>
    <xf numFmtId="0" fontId="15" fillId="0" borderId="25" xfId="1" applyFont="1" applyBorder="1" applyAlignment="1">
      <alignment vertical="center"/>
    </xf>
    <xf numFmtId="0" fontId="15" fillId="0" borderId="26" xfId="1" applyFont="1" applyBorder="1" applyAlignment="1">
      <alignment vertical="center"/>
    </xf>
    <xf numFmtId="0" fontId="15" fillId="0" borderId="26" xfId="1" applyFont="1" applyBorder="1" applyAlignment="1">
      <alignment horizontal="center" vertical="center"/>
    </xf>
    <xf numFmtId="0" fontId="6" fillId="0" borderId="0" xfId="1" applyFont="1" applyAlignment="1">
      <alignment vertical="center"/>
    </xf>
    <xf numFmtId="0" fontId="13" fillId="0" borderId="12" xfId="1" applyFont="1" applyBorder="1" applyAlignment="1">
      <alignment vertical="center"/>
    </xf>
    <xf numFmtId="49" fontId="13" fillId="0" borderId="12" xfId="1" applyNumberFormat="1" applyFont="1" applyBorder="1" applyAlignment="1">
      <alignment vertical="center"/>
    </xf>
    <xf numFmtId="0" fontId="13" fillId="0" borderId="32" xfId="1" applyFont="1" applyBorder="1" applyAlignment="1">
      <alignment vertical="center"/>
    </xf>
    <xf numFmtId="0" fontId="13" fillId="0" borderId="0" xfId="1" applyFont="1" applyAlignment="1">
      <alignment horizontal="left" vertical="center"/>
    </xf>
    <xf numFmtId="1" fontId="5" fillId="0" borderId="0" xfId="1" applyNumberFormat="1" applyFont="1" applyAlignment="1">
      <alignment vertical="center"/>
    </xf>
    <xf numFmtId="1" fontId="11" fillId="0" borderId="32" xfId="1" applyNumberFormat="1" applyFont="1" applyBorder="1" applyAlignment="1">
      <alignment horizontal="center" vertical="center"/>
    </xf>
    <xf numFmtId="0" fontId="5" fillId="0" borderId="3" xfId="1" applyFont="1" applyBorder="1" applyAlignment="1">
      <alignment vertical="center"/>
    </xf>
    <xf numFmtId="49" fontId="5" fillId="0" borderId="17" xfId="1" applyNumberFormat="1" applyFont="1" applyBorder="1" applyAlignment="1">
      <alignment vertical="center"/>
    </xf>
    <xf numFmtId="170" fontId="15" fillId="0" borderId="21" xfId="2" applyNumberFormat="1" applyFont="1" applyBorder="1" applyAlignment="1">
      <alignment horizontal="center" vertical="center"/>
    </xf>
    <xf numFmtId="0" fontId="19" fillId="0" borderId="21" xfId="4" applyFont="1" applyBorder="1" applyAlignment="1">
      <alignment horizontal="center" vertical="center" wrapText="1"/>
    </xf>
    <xf numFmtId="0" fontId="11" fillId="0" borderId="34" xfId="2" applyFont="1" applyBorder="1" applyAlignment="1">
      <alignment horizontal="center" vertical="center"/>
    </xf>
    <xf numFmtId="0" fontId="3" fillId="0" borderId="21" xfId="1" applyFont="1" applyFill="1" applyBorder="1" applyAlignment="1">
      <alignment horizontal="center" vertical="center" wrapText="1"/>
    </xf>
    <xf numFmtId="0" fontId="3" fillId="0" borderId="34" xfId="1" applyFont="1" applyFill="1" applyBorder="1" applyAlignment="1">
      <alignment horizontal="center" vertical="center" wrapText="1"/>
    </xf>
    <xf numFmtId="0" fontId="4" fillId="0" borderId="0" xfId="1" applyFont="1" applyFill="1" applyAlignment="1">
      <alignment vertical="center"/>
    </xf>
    <xf numFmtId="0" fontId="19" fillId="4" borderId="21" xfId="4" applyFont="1" applyFill="1" applyBorder="1" applyAlignment="1">
      <alignment horizontal="center" vertical="center" wrapText="1"/>
    </xf>
    <xf numFmtId="0" fontId="15" fillId="0" borderId="0" xfId="1" applyFont="1" applyAlignment="1">
      <alignment vertical="center" wrapText="1"/>
    </xf>
    <xf numFmtId="0" fontId="5" fillId="0" borderId="36" xfId="1" applyFont="1" applyBorder="1" applyAlignment="1">
      <alignment horizontal="center" vertical="center"/>
    </xf>
    <xf numFmtId="0" fontId="5" fillId="0" borderId="24" xfId="1" applyFont="1" applyBorder="1" applyAlignment="1">
      <alignment horizontal="center" vertical="center"/>
    </xf>
    <xf numFmtId="49" fontId="5" fillId="0" borderId="37" xfId="1" applyNumberFormat="1" applyFont="1" applyBorder="1" applyAlignment="1">
      <alignment horizontal="center" vertical="center"/>
    </xf>
    <xf numFmtId="0" fontId="5" fillId="0" borderId="32" xfId="2" applyFont="1" applyBorder="1" applyAlignment="1">
      <alignment horizontal="right" vertical="center"/>
    </xf>
    <xf numFmtId="0" fontId="5" fillId="0" borderId="38" xfId="2" applyFont="1" applyBorder="1" applyAlignment="1">
      <alignment horizontal="center" vertical="center"/>
    </xf>
    <xf numFmtId="0" fontId="5" fillId="0" borderId="0" xfId="2" applyFont="1" applyAlignment="1">
      <alignment horizontal="center" vertical="center"/>
    </xf>
    <xf numFmtId="49" fontId="5" fillId="0" borderId="39" xfId="2" applyNumberFormat="1" applyFont="1" applyBorder="1" applyAlignment="1">
      <alignment horizontal="center" vertical="center"/>
    </xf>
    <xf numFmtId="0" fontId="5" fillId="0" borderId="14" xfId="2" applyFont="1" applyBorder="1" applyAlignment="1">
      <alignment horizontal="center" vertical="center"/>
    </xf>
    <xf numFmtId="0" fontId="5" fillId="0" borderId="6" xfId="2" applyFont="1" applyBorder="1" applyAlignment="1">
      <alignment horizontal="center" vertical="center"/>
    </xf>
    <xf numFmtId="49" fontId="5" fillId="0" borderId="13" xfId="2" applyNumberFormat="1" applyFont="1" applyBorder="1" applyAlignment="1">
      <alignment horizontal="center" vertical="center"/>
    </xf>
    <xf numFmtId="49" fontId="11" fillId="0" borderId="12" xfId="1" applyNumberFormat="1" applyFont="1" applyBorder="1" applyAlignment="1">
      <alignment vertical="center"/>
    </xf>
    <xf numFmtId="49" fontId="11" fillId="0" borderId="32" xfId="1" applyNumberFormat="1" applyFont="1" applyBorder="1" applyAlignment="1">
      <alignment vertical="center"/>
    </xf>
    <xf numFmtId="0" fontId="5" fillId="0" borderId="28" xfId="1" applyFont="1" applyBorder="1" applyAlignment="1">
      <alignment horizontal="center" vertical="center"/>
    </xf>
    <xf numFmtId="49" fontId="2" fillId="0" borderId="0" xfId="1" applyNumberFormat="1" applyFont="1" applyAlignment="1">
      <alignment vertical="center"/>
    </xf>
    <xf numFmtId="49" fontId="3" fillId="0" borderId="0" xfId="1" applyNumberFormat="1" applyFont="1" applyAlignment="1">
      <alignment vertical="center"/>
    </xf>
    <xf numFmtId="49" fontId="3" fillId="0" borderId="0" xfId="1" applyNumberFormat="1" applyFont="1" applyFill="1" applyAlignment="1">
      <alignment vertical="center"/>
    </xf>
    <xf numFmtId="49" fontId="4" fillId="0" borderId="0" xfId="1" applyNumberFormat="1" applyFont="1" applyAlignment="1">
      <alignment vertical="center"/>
    </xf>
    <xf numFmtId="0" fontId="6" fillId="0" borderId="0" xfId="1" applyFont="1" applyFill="1" applyAlignment="1">
      <alignment horizontal="center" vertical="center"/>
    </xf>
    <xf numFmtId="0" fontId="2" fillId="0" borderId="0" xfId="1" applyFont="1" applyFill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9" fillId="0" borderId="2" xfId="1" applyFont="1" applyBorder="1" applyAlignment="1">
      <alignment horizontal="center" vertical="center"/>
    </xf>
    <xf numFmtId="0" fontId="9" fillId="0" borderId="3" xfId="1" applyFont="1" applyBorder="1" applyAlignment="1">
      <alignment horizontal="center" vertical="center"/>
    </xf>
    <xf numFmtId="0" fontId="9" fillId="0" borderId="27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9" fillId="0" borderId="28" xfId="1" applyFont="1" applyBorder="1" applyAlignment="1">
      <alignment horizontal="center" vertical="center"/>
    </xf>
    <xf numFmtId="0" fontId="8" fillId="0" borderId="5" xfId="1" applyFont="1" applyBorder="1" applyAlignment="1">
      <alignment horizontal="center" vertical="center"/>
    </xf>
    <xf numFmtId="0" fontId="8" fillId="0" borderId="6" xfId="1" applyFont="1" applyBorder="1" applyAlignment="1">
      <alignment horizontal="center" vertical="center"/>
    </xf>
    <xf numFmtId="0" fontId="8" fillId="0" borderId="0" xfId="1" applyFont="1" applyBorder="1" applyAlignment="1">
      <alignment horizontal="center" vertical="center"/>
    </xf>
    <xf numFmtId="0" fontId="8" fillId="0" borderId="29" xfId="1" applyFont="1" applyBorder="1" applyAlignment="1">
      <alignment horizontal="center" vertical="center"/>
    </xf>
    <xf numFmtId="0" fontId="10" fillId="0" borderId="7" xfId="1" applyFont="1" applyBorder="1" applyAlignment="1">
      <alignment horizontal="left" vertical="center"/>
    </xf>
    <xf numFmtId="0" fontId="10" fillId="0" borderId="8" xfId="1" applyFont="1" applyBorder="1" applyAlignment="1">
      <alignment horizontal="left" vertical="center"/>
    </xf>
    <xf numFmtId="0" fontId="10" fillId="0" borderId="8" xfId="2" applyFont="1" applyBorder="1" applyAlignment="1">
      <alignment horizontal="right" vertical="center"/>
    </xf>
    <xf numFmtId="0" fontId="10" fillId="0" borderId="30" xfId="2" applyFont="1" applyBorder="1" applyAlignment="1">
      <alignment horizontal="right" vertical="center"/>
    </xf>
    <xf numFmtId="0" fontId="10" fillId="0" borderId="9" xfId="1" applyFont="1" applyBorder="1" applyAlignment="1">
      <alignment horizontal="left" vertical="center"/>
    </xf>
    <xf numFmtId="0" fontId="10" fillId="0" borderId="10" xfId="1" applyFont="1" applyBorder="1" applyAlignment="1">
      <alignment horizontal="left" vertical="center"/>
    </xf>
    <xf numFmtId="0" fontId="10" fillId="0" borderId="10" xfId="1" applyFont="1" applyBorder="1" applyAlignment="1">
      <alignment horizontal="right" vertical="center"/>
    </xf>
    <xf numFmtId="0" fontId="10" fillId="0" borderId="31" xfId="1" applyFont="1" applyBorder="1" applyAlignment="1">
      <alignment horizontal="right" vertical="center"/>
    </xf>
    <xf numFmtId="0" fontId="10" fillId="2" borderId="11" xfId="1" applyFont="1" applyFill="1" applyBorder="1" applyAlignment="1">
      <alignment horizontal="center" vertical="center"/>
    </xf>
    <xf numFmtId="0" fontId="10" fillId="2" borderId="12" xfId="1" applyFont="1" applyFill="1" applyBorder="1" applyAlignment="1">
      <alignment horizontal="center" vertical="center"/>
    </xf>
    <xf numFmtId="0" fontId="10" fillId="2" borderId="6" xfId="1" applyFont="1" applyFill="1" applyBorder="1" applyAlignment="1">
      <alignment horizontal="center" vertical="center"/>
    </xf>
    <xf numFmtId="0" fontId="10" fillId="2" borderId="13" xfId="1" applyFont="1" applyFill="1" applyBorder="1" applyAlignment="1">
      <alignment horizontal="center" vertical="center"/>
    </xf>
    <xf numFmtId="0" fontId="10" fillId="2" borderId="14" xfId="1" applyFont="1" applyFill="1" applyBorder="1" applyAlignment="1">
      <alignment horizontal="center" vertical="center"/>
    </xf>
    <xf numFmtId="0" fontId="10" fillId="2" borderId="32" xfId="1" applyFont="1" applyFill="1" applyBorder="1" applyAlignment="1">
      <alignment horizontal="center" vertical="center"/>
    </xf>
    <xf numFmtId="0" fontId="13" fillId="0" borderId="15" xfId="1" applyFont="1" applyBorder="1" applyAlignment="1">
      <alignment horizontal="left" vertical="center"/>
    </xf>
    <xf numFmtId="0" fontId="13" fillId="0" borderId="12" xfId="1" applyFont="1" applyBorder="1" applyAlignment="1">
      <alignment horizontal="left" vertical="center"/>
    </xf>
    <xf numFmtId="0" fontId="13" fillId="0" borderId="32" xfId="1" applyFont="1" applyBorder="1" applyAlignment="1">
      <alignment horizontal="left" vertical="center"/>
    </xf>
    <xf numFmtId="49" fontId="3" fillId="3" borderId="19" xfId="1" applyNumberFormat="1" applyFont="1" applyFill="1" applyBorder="1" applyAlignment="1">
      <alignment horizontal="center" vertical="center" wrapText="1"/>
    </xf>
    <xf numFmtId="49" fontId="3" fillId="3" borderId="14" xfId="1" applyNumberFormat="1" applyFont="1" applyFill="1" applyBorder="1" applyAlignment="1">
      <alignment horizontal="center" vertical="center" wrapText="1"/>
    </xf>
    <xf numFmtId="49" fontId="3" fillId="3" borderId="13" xfId="1" applyNumberFormat="1" applyFont="1" applyFill="1" applyBorder="1" applyAlignment="1">
      <alignment horizontal="center" vertical="center" wrapText="1"/>
    </xf>
    <xf numFmtId="2" fontId="15" fillId="0" borderId="15" xfId="2" applyNumberFormat="1" applyFont="1" applyBorder="1" applyAlignment="1">
      <alignment horizontal="center" vertical="center"/>
    </xf>
    <xf numFmtId="2" fontId="15" fillId="0" borderId="16" xfId="2" applyNumberFormat="1" applyFont="1" applyBorder="1" applyAlignment="1">
      <alignment horizontal="center" vertical="center"/>
    </xf>
    <xf numFmtId="170" fontId="15" fillId="0" borderId="15" xfId="2" applyNumberFormat="1" applyFont="1" applyBorder="1" applyAlignment="1">
      <alignment horizontal="center" vertical="center"/>
    </xf>
    <xf numFmtId="170" fontId="15" fillId="0" borderId="16" xfId="2" applyNumberFormat="1" applyFont="1" applyBorder="1" applyAlignment="1">
      <alignment horizontal="center" vertical="center"/>
    </xf>
    <xf numFmtId="49" fontId="15" fillId="0" borderId="15" xfId="1" applyNumberFormat="1" applyFont="1" applyFill="1" applyBorder="1" applyAlignment="1">
      <alignment horizontal="center" vertical="center" wrapText="1"/>
    </xf>
    <xf numFmtId="49" fontId="15" fillId="0" borderId="16" xfId="1" applyNumberFormat="1" applyFont="1" applyFill="1" applyBorder="1" applyAlignment="1">
      <alignment horizontal="center" vertical="center" wrapText="1"/>
    </xf>
    <xf numFmtId="0" fontId="10" fillId="2" borderId="22" xfId="1" applyFont="1" applyFill="1" applyBorder="1" applyAlignment="1">
      <alignment horizontal="center" vertical="center"/>
    </xf>
    <xf numFmtId="0" fontId="10" fillId="2" borderId="23" xfId="1" applyFont="1" applyFill="1" applyBorder="1" applyAlignment="1">
      <alignment horizontal="center" vertical="center"/>
    </xf>
    <xf numFmtId="0" fontId="10" fillId="2" borderId="35" xfId="1" applyFont="1" applyFill="1" applyBorder="1" applyAlignment="1">
      <alignment horizontal="center" vertical="center"/>
    </xf>
    <xf numFmtId="0" fontId="18" fillId="2" borderId="12" xfId="1" applyFont="1" applyFill="1" applyBorder="1" applyAlignment="1">
      <alignment horizontal="center" vertical="center"/>
    </xf>
    <xf numFmtId="0" fontId="18" fillId="5" borderId="12" xfId="1" applyFont="1" applyFill="1" applyBorder="1" applyAlignment="1">
      <alignment horizontal="center" vertical="center"/>
    </xf>
    <xf numFmtId="0" fontId="18" fillId="5" borderId="32" xfId="1" applyFont="1" applyFill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5" fillId="0" borderId="28" xfId="1" applyFont="1" applyBorder="1" applyAlignment="1">
      <alignment horizontal="center" vertical="center"/>
    </xf>
    <xf numFmtId="0" fontId="15" fillId="0" borderId="26" xfId="1" applyFont="1" applyBorder="1" applyAlignment="1">
      <alignment horizontal="center" vertical="center"/>
    </xf>
    <xf numFmtId="0" fontId="15" fillId="0" borderId="26" xfId="1" applyFont="1" applyFill="1" applyBorder="1" applyAlignment="1">
      <alignment horizontal="center" vertical="center"/>
    </xf>
    <xf numFmtId="0" fontId="15" fillId="0" borderId="40" xfId="1" applyFont="1" applyFill="1" applyBorder="1" applyAlignment="1">
      <alignment horizontal="center" vertical="center"/>
    </xf>
    <xf numFmtId="0" fontId="3" fillId="2" borderId="18" xfId="1" applyFont="1" applyFill="1" applyBorder="1" applyAlignment="1">
      <alignment horizontal="center" vertical="center"/>
    </xf>
    <xf numFmtId="0" fontId="3" fillId="2" borderId="20" xfId="1" applyFont="1" applyFill="1" applyBorder="1" applyAlignment="1">
      <alignment horizontal="center" vertical="center"/>
    </xf>
    <xf numFmtId="0" fontId="3" fillId="2" borderId="19" xfId="4" applyFont="1" applyFill="1" applyBorder="1" applyAlignment="1">
      <alignment horizontal="center" vertical="center" wrapText="1"/>
    </xf>
    <xf numFmtId="0" fontId="3" fillId="2" borderId="21" xfId="4" applyFont="1" applyFill="1" applyBorder="1" applyAlignment="1">
      <alignment horizontal="center" vertical="center" wrapText="1"/>
    </xf>
    <xf numFmtId="49" fontId="3" fillId="2" borderId="19" xfId="4" applyNumberFormat="1" applyFont="1" applyFill="1" applyBorder="1" applyAlignment="1">
      <alignment horizontal="center" vertical="center" wrapText="1"/>
    </xf>
    <xf numFmtId="49" fontId="3" fillId="2" borderId="21" xfId="4" applyNumberFormat="1" applyFont="1" applyFill="1" applyBorder="1" applyAlignment="1">
      <alignment horizontal="center" vertical="center" wrapText="1"/>
    </xf>
    <xf numFmtId="0" fontId="3" fillId="2" borderId="19" xfId="1" applyFont="1" applyFill="1" applyBorder="1" applyAlignment="1">
      <alignment horizontal="center" vertical="center" wrapText="1"/>
    </xf>
    <xf numFmtId="0" fontId="3" fillId="2" borderId="21" xfId="1" applyFont="1" applyFill="1" applyBorder="1" applyAlignment="1">
      <alignment horizontal="center" vertical="center" wrapText="1"/>
    </xf>
    <xf numFmtId="0" fontId="3" fillId="2" borderId="33" xfId="1" applyFont="1" applyFill="1" applyBorder="1" applyAlignment="1">
      <alignment horizontal="center" vertical="center" wrapText="1"/>
    </xf>
    <xf numFmtId="0" fontId="3" fillId="2" borderId="34" xfId="1" applyFont="1" applyFill="1" applyBorder="1" applyAlignment="1">
      <alignment horizontal="center" vertical="center" wrapText="1"/>
    </xf>
  </cellXfs>
  <cellStyles count="5">
    <cellStyle name="Обычный" xfId="0" builtinId="0"/>
    <cellStyle name="Обычный 2" xfId="1" xr:uid="{00000000-0005-0000-0000-000031000000}"/>
    <cellStyle name="Обычный 6" xfId="2" xr:uid="{00000000-0005-0000-0000-000032000000}"/>
    <cellStyle name="Обычный_ID4938_RS_1" xfId="3" xr:uid="{00000000-0005-0000-0000-000033000000}"/>
    <cellStyle name="Обычный_Стартовый протокол Смирнов_20101106_Results" xfId="4" xr:uid="{00000000-0005-0000-0000-00003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292735</xdr:colOff>
      <xdr:row>0</xdr:row>
      <xdr:rowOff>635</xdr:rowOff>
    </xdr:from>
    <xdr:to>
      <xdr:col>2</xdr:col>
      <xdr:colOff>427990</xdr:colOff>
      <xdr:row>5</xdr:row>
      <xdr:rowOff>34925</xdr:rowOff>
    </xdr:to>
    <xdr:pic>
      <xdr:nvPicPr>
        <xdr:cNvPr id="2" name="Рисунок 25" descr="C:\Users\glfvs\OneDrive\Рабочий стол\Документы с диска\ВМХ 2025\ВС 2025\Фристайл\ЧР Дерт (для работы)\Логотипы на протоколы\Logo_80_page-0001(1).jpgLogo_80_page-0001(1)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 l="15997" t="-35" r="15390" b="-692"/>
        <a:stretch>
          <a:fillRect/>
        </a:stretch>
      </xdr:blipFill>
      <xdr:spPr>
        <a:xfrm>
          <a:off x="292735" y="635"/>
          <a:ext cx="1097915" cy="12217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2</xdr:col>
      <xdr:colOff>292735</xdr:colOff>
      <xdr:row>0</xdr:row>
      <xdr:rowOff>635</xdr:rowOff>
    </xdr:from>
    <xdr:to>
      <xdr:col>3</xdr:col>
      <xdr:colOff>655955</xdr:colOff>
      <xdr:row>5</xdr:row>
      <xdr:rowOff>79375</xdr:rowOff>
    </xdr:to>
    <xdr:pic>
      <xdr:nvPicPr>
        <xdr:cNvPr id="9" name="Рисунок 22" descr="C:/Users/glfvs/OneDrive/Рабочий стол/Документы с диска/ВМХ 2025/ВС 2025/Фристайл/ЧР Дерт (для работы)/Логотипы на протоколы/Logo_MinSport_v_page-0001(1).jpgLogo_MinSport_v_page-0001(1)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FFFFFF">
                <a:alpha val="100000"/>
              </a:srgbClr>
            </a:clrFrom>
            <a:clrTo>
              <a:srgbClr val="FFFFFF">
                <a:alpha val="100000"/>
                <a:alpha val="0"/>
              </a:srgbClr>
            </a:clrTo>
          </a:clrChange>
        </a:blip>
        <a:srcRect l="12661" t="6802" r="10610" b="988"/>
        <a:stretch>
          <a:fillRect/>
        </a:stretch>
      </xdr:blipFill>
      <xdr:spPr>
        <a:xfrm>
          <a:off x="1255395" y="635"/>
          <a:ext cx="1489075" cy="1266190"/>
        </a:xfrm>
        <a:prstGeom prst="rect">
          <a:avLst/>
        </a:prstGeom>
      </xdr:spPr>
    </xdr:pic>
    <xdr:clientData/>
  </xdr:twoCellAnchor>
  <xdr:twoCellAnchor editAs="oneCell">
    <xdr:from>
      <xdr:col>12</xdr:col>
      <xdr:colOff>13335</xdr:colOff>
      <xdr:row>0</xdr:row>
      <xdr:rowOff>13970</xdr:rowOff>
    </xdr:from>
    <xdr:to>
      <xdr:col>13</xdr:col>
      <xdr:colOff>431165</xdr:colOff>
      <xdr:row>4</xdr:row>
      <xdr:rowOff>172085</xdr:rowOff>
    </xdr:to>
    <xdr:pic>
      <xdr:nvPicPr>
        <xdr:cNvPr id="10" name="Рисунок 24" descr="C:\Users\glfvs\OneDrive\Рабочий стол\Документы с диска\ВМХ 2025\ВС 2025\Фристайл\ЧР Дерт (для работы)\Логотипы на протоколы\Logo_FVSR color_page-0001(1).jpgLogo_FVSR color_page-0001(1)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10251440" y="13970"/>
          <a:ext cx="1247140" cy="11423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-0.249977111117893"/>
    <pageSetUpPr fitToPage="1"/>
  </sheetPr>
  <dimension ref="A1:U44"/>
  <sheetViews>
    <sheetView tabSelected="1" view="pageBreakPreview" topLeftCell="A22" zoomScale="75" zoomScaleNormal="75" zoomScaleSheetLayoutView="75" workbookViewId="0">
      <selection activeCell="K52" sqref="K52"/>
    </sheetView>
  </sheetViews>
  <sheetFormatPr defaultColWidth="9.109375" defaultRowHeight="13.8"/>
  <cols>
    <col min="1" max="1" width="7" style="6" customWidth="1"/>
    <col min="2" max="2" width="7" style="7" customWidth="1"/>
    <col min="3" max="3" width="16.44140625" style="7" customWidth="1"/>
    <col min="4" max="4" width="37.88671875" style="6" customWidth="1"/>
    <col min="5" max="5" width="11.77734375" style="6" customWidth="1"/>
    <col min="6" max="6" width="8.77734375" style="6" customWidth="1"/>
    <col min="7" max="7" width="27" style="6" customWidth="1"/>
    <col min="8" max="8" width="5.77734375" style="8" customWidth="1"/>
    <col min="9" max="9" width="4.88671875" style="6" customWidth="1"/>
    <col min="10" max="10" width="5.77734375" style="6" customWidth="1"/>
    <col min="11" max="11" width="4.5546875" style="6" customWidth="1"/>
    <col min="12" max="12" width="12.21875" style="8" customWidth="1"/>
    <col min="13" max="13" width="12.109375" style="6" customWidth="1"/>
    <col min="14" max="14" width="14.21875" style="6" customWidth="1"/>
    <col min="15" max="15" width="9.109375" style="6"/>
    <col min="16" max="16" width="9.109375" style="6" customWidth="1"/>
    <col min="17" max="18" width="9.109375" style="6"/>
    <col min="19" max="21" width="9.109375" style="8"/>
    <col min="22" max="16384" width="9.109375" style="6"/>
  </cols>
  <sheetData>
    <row r="1" spans="1:21" s="1" customFormat="1" ht="19.95" customHeight="1">
      <c r="A1" s="105" t="s">
        <v>0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71"/>
    </row>
    <row r="2" spans="1:21" s="1" customFormat="1" ht="19.95" customHeight="1">
      <c r="A2" s="105" t="s">
        <v>1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71"/>
    </row>
    <row r="3" spans="1:21" ht="16.95" customHeight="1">
      <c r="A3" s="106"/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Q3" s="1"/>
    </row>
    <row r="4" spans="1:21" s="2" customFormat="1" ht="20.55" customHeight="1">
      <c r="A4" s="107" t="s">
        <v>2</v>
      </c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  <c r="S4" s="101"/>
      <c r="T4" s="101"/>
      <c r="U4" s="101"/>
    </row>
    <row r="5" spans="1:21" s="2" customFormat="1" ht="16.05" customHeight="1">
      <c r="A5" s="108" t="s">
        <v>3</v>
      </c>
      <c r="B5" s="108"/>
      <c r="C5" s="108"/>
      <c r="D5" s="108"/>
      <c r="E5" s="108"/>
      <c r="F5" s="108"/>
      <c r="G5" s="108"/>
      <c r="H5" s="108"/>
      <c r="I5" s="108"/>
      <c r="J5" s="108"/>
      <c r="K5" s="108"/>
      <c r="L5" s="108"/>
      <c r="M5" s="108"/>
      <c r="N5" s="108"/>
      <c r="S5" s="101"/>
      <c r="T5" s="101"/>
      <c r="U5" s="101"/>
    </row>
    <row r="6" spans="1:21" s="2" customFormat="1" ht="22.95" customHeight="1">
      <c r="A6" s="109" t="s">
        <v>4</v>
      </c>
      <c r="B6" s="109"/>
      <c r="C6" s="109"/>
      <c r="D6" s="109"/>
      <c r="E6" s="109"/>
      <c r="F6" s="109"/>
      <c r="G6" s="109"/>
      <c r="H6" s="109"/>
      <c r="I6" s="109"/>
      <c r="J6" s="109"/>
      <c r="K6" s="109"/>
      <c r="L6" s="109"/>
      <c r="M6" s="109"/>
      <c r="N6" s="109"/>
      <c r="S6" s="101"/>
      <c r="T6" s="101"/>
      <c r="U6" s="101"/>
    </row>
    <row r="7" spans="1:21" ht="19.95" customHeight="1">
      <c r="A7" s="110" t="s">
        <v>5</v>
      </c>
      <c r="B7" s="111"/>
      <c r="C7" s="111"/>
      <c r="D7" s="111"/>
      <c r="E7" s="111"/>
      <c r="F7" s="111"/>
      <c r="G7" s="111"/>
      <c r="H7" s="111"/>
      <c r="I7" s="111"/>
      <c r="J7" s="111"/>
      <c r="K7" s="111"/>
      <c r="L7" s="111"/>
      <c r="M7" s="111"/>
      <c r="N7" s="112"/>
    </row>
    <row r="8" spans="1:21" ht="19.95" customHeight="1">
      <c r="A8" s="113" t="s">
        <v>6</v>
      </c>
      <c r="B8" s="114"/>
      <c r="C8" s="114"/>
      <c r="D8" s="114"/>
      <c r="E8" s="114"/>
      <c r="F8" s="114"/>
      <c r="G8" s="114"/>
      <c r="H8" s="114"/>
      <c r="I8" s="114"/>
      <c r="J8" s="114"/>
      <c r="K8" s="114"/>
      <c r="L8" s="114"/>
      <c r="M8" s="114"/>
      <c r="N8" s="115"/>
    </row>
    <row r="9" spans="1:21" ht="19.95" customHeight="1">
      <c r="A9" s="113" t="s">
        <v>7</v>
      </c>
      <c r="B9" s="114"/>
      <c r="C9" s="114"/>
      <c r="D9" s="114"/>
      <c r="E9" s="114"/>
      <c r="F9" s="114"/>
      <c r="G9" s="114"/>
      <c r="H9" s="114"/>
      <c r="I9" s="114"/>
      <c r="J9" s="114"/>
      <c r="K9" s="114"/>
      <c r="L9" s="114"/>
      <c r="M9" s="114"/>
      <c r="N9" s="115"/>
    </row>
    <row r="10" spans="1:21" ht="7.5" customHeight="1">
      <c r="A10" s="116"/>
      <c r="B10" s="117"/>
      <c r="C10" s="117"/>
      <c r="D10" s="117"/>
      <c r="E10" s="118"/>
      <c r="F10" s="118"/>
      <c r="G10" s="118"/>
      <c r="H10" s="118"/>
      <c r="I10" s="118"/>
      <c r="J10" s="118"/>
      <c r="K10" s="117"/>
      <c r="L10" s="117"/>
      <c r="M10" s="117"/>
      <c r="N10" s="119"/>
    </row>
    <row r="11" spans="1:21" ht="14.4">
      <c r="A11" s="120" t="s">
        <v>8</v>
      </c>
      <c r="B11" s="121"/>
      <c r="C11" s="121"/>
      <c r="D11" s="121"/>
      <c r="E11" s="9"/>
      <c r="F11" s="9"/>
      <c r="G11" s="10"/>
      <c r="H11" s="11"/>
      <c r="I11" s="9"/>
      <c r="J11" s="9"/>
      <c r="K11" s="122" t="s">
        <v>9</v>
      </c>
      <c r="L11" s="122"/>
      <c r="M11" s="122"/>
      <c r="N11" s="123"/>
    </row>
    <row r="12" spans="1:21" ht="14.4">
      <c r="A12" s="124" t="s">
        <v>10</v>
      </c>
      <c r="B12" s="125"/>
      <c r="C12" s="125"/>
      <c r="D12" s="125"/>
      <c r="E12" s="12"/>
      <c r="F12" s="12"/>
      <c r="G12" s="13"/>
      <c r="H12" s="14"/>
      <c r="I12" s="12"/>
      <c r="J12" s="12"/>
      <c r="K12" s="126" t="s">
        <v>11</v>
      </c>
      <c r="L12" s="126"/>
      <c r="M12" s="126"/>
      <c r="N12" s="127"/>
    </row>
    <row r="13" spans="1:21" ht="14.4">
      <c r="A13" s="128" t="s">
        <v>12</v>
      </c>
      <c r="B13" s="129"/>
      <c r="C13" s="129"/>
      <c r="D13" s="129"/>
      <c r="E13" s="130"/>
      <c r="F13" s="130"/>
      <c r="G13" s="131"/>
      <c r="H13" s="132" t="s">
        <v>13</v>
      </c>
      <c r="I13" s="130"/>
      <c r="J13" s="130"/>
      <c r="K13" s="129"/>
      <c r="L13" s="129"/>
      <c r="M13" s="129"/>
      <c r="N13" s="133"/>
    </row>
    <row r="14" spans="1:21" ht="14.4">
      <c r="A14" s="15" t="s">
        <v>14</v>
      </c>
      <c r="B14" s="16"/>
      <c r="C14" s="16"/>
      <c r="D14" s="17"/>
      <c r="E14" s="18"/>
      <c r="F14" s="17"/>
      <c r="G14" s="19"/>
      <c r="H14" s="134" t="s">
        <v>15</v>
      </c>
      <c r="I14" s="135"/>
      <c r="J14" s="135"/>
      <c r="K14" s="135"/>
      <c r="L14" s="135"/>
      <c r="M14" s="135"/>
      <c r="N14" s="136"/>
    </row>
    <row r="15" spans="1:21" ht="14.4">
      <c r="A15" s="15" t="s">
        <v>16</v>
      </c>
      <c r="B15" s="16"/>
      <c r="C15" s="16"/>
      <c r="D15" s="20"/>
      <c r="E15" s="18"/>
      <c r="F15" s="17"/>
      <c r="G15" s="21" t="s">
        <v>17</v>
      </c>
      <c r="H15" s="22" t="s">
        <v>18</v>
      </c>
      <c r="I15" s="72"/>
      <c r="J15" s="72"/>
      <c r="K15" s="72"/>
      <c r="L15" s="73"/>
      <c r="M15" s="72"/>
      <c r="N15" s="74"/>
    </row>
    <row r="16" spans="1:21" ht="14.4">
      <c r="A16" s="23" t="s">
        <v>19</v>
      </c>
      <c r="B16" s="16"/>
      <c r="C16" s="16"/>
      <c r="D16" s="20"/>
      <c r="E16" s="18"/>
      <c r="F16" s="17"/>
      <c r="G16" s="21" t="s">
        <v>20</v>
      </c>
      <c r="H16" s="22" t="s">
        <v>21</v>
      </c>
      <c r="I16" s="72"/>
      <c r="J16" s="72"/>
      <c r="K16" s="72"/>
      <c r="L16" s="73"/>
      <c r="M16" s="72"/>
      <c r="N16" s="74"/>
    </row>
    <row r="17" spans="1:21" ht="14.4">
      <c r="A17" s="24"/>
      <c r="B17" s="25"/>
      <c r="C17" s="25"/>
      <c r="D17" s="26"/>
      <c r="E17" s="26"/>
      <c r="F17" s="26"/>
      <c r="G17" s="27"/>
      <c r="H17" s="28"/>
      <c r="I17" s="75"/>
      <c r="J17" s="75"/>
      <c r="K17" s="75"/>
      <c r="L17" s="67"/>
      <c r="M17" s="76"/>
      <c r="N17" s="77"/>
    </row>
    <row r="18" spans="1:21" ht="7.5" customHeight="1">
      <c r="A18" s="29"/>
      <c r="B18" s="30"/>
      <c r="C18" s="30"/>
      <c r="D18" s="29"/>
      <c r="E18" s="29"/>
      <c r="F18" s="29"/>
      <c r="G18" s="29"/>
      <c r="H18" s="31"/>
      <c r="I18" s="78"/>
      <c r="J18" s="78"/>
      <c r="K18" s="78"/>
      <c r="L18" s="79"/>
      <c r="M18" s="29"/>
      <c r="N18" s="29"/>
    </row>
    <row r="19" spans="1:21" s="3" customFormat="1" ht="20.25" customHeight="1">
      <c r="A19" s="158" t="s">
        <v>22</v>
      </c>
      <c r="B19" s="160" t="s">
        <v>23</v>
      </c>
      <c r="C19" s="160" t="s">
        <v>24</v>
      </c>
      <c r="D19" s="160" t="s">
        <v>25</v>
      </c>
      <c r="E19" s="160" t="s">
        <v>26</v>
      </c>
      <c r="F19" s="160" t="s">
        <v>27</v>
      </c>
      <c r="G19" s="160" t="s">
        <v>28</v>
      </c>
      <c r="H19" s="137" t="s">
        <v>29</v>
      </c>
      <c r="I19" s="137"/>
      <c r="J19" s="137"/>
      <c r="K19" s="137"/>
      <c r="L19" s="162" t="s">
        <v>30</v>
      </c>
      <c r="M19" s="164" t="s">
        <v>31</v>
      </c>
      <c r="N19" s="166" t="s">
        <v>32</v>
      </c>
      <c r="P19" s="5"/>
      <c r="S19" s="102"/>
      <c r="T19" s="102"/>
      <c r="U19" s="102"/>
    </row>
    <row r="20" spans="1:21" s="3" customFormat="1" ht="17.25" customHeight="1">
      <c r="A20" s="159"/>
      <c r="B20" s="161"/>
      <c r="C20" s="161"/>
      <c r="D20" s="161"/>
      <c r="E20" s="161"/>
      <c r="F20" s="161"/>
      <c r="G20" s="161"/>
      <c r="H20" s="138" t="s">
        <v>33</v>
      </c>
      <c r="I20" s="139"/>
      <c r="J20" s="138" t="s">
        <v>34</v>
      </c>
      <c r="K20" s="139"/>
      <c r="L20" s="163"/>
      <c r="M20" s="165"/>
      <c r="N20" s="167"/>
      <c r="P20" s="5"/>
      <c r="S20" s="102"/>
      <c r="T20" s="102"/>
      <c r="U20" s="102"/>
    </row>
    <row r="21" spans="1:21" ht="16.8" customHeight="1">
      <c r="A21" s="32">
        <v>1</v>
      </c>
      <c r="B21" s="33"/>
      <c r="C21" s="34" t="s">
        <v>35</v>
      </c>
      <c r="D21" s="35" t="s">
        <v>36</v>
      </c>
      <c r="E21" s="36">
        <v>36281</v>
      </c>
      <c r="F21" s="34" t="s">
        <v>37</v>
      </c>
      <c r="G21" s="37" t="s">
        <v>38</v>
      </c>
      <c r="H21" s="140">
        <v>78.67</v>
      </c>
      <c r="I21" s="141"/>
      <c r="J21" s="142">
        <v>69</v>
      </c>
      <c r="K21" s="143"/>
      <c r="L21" s="80">
        <v>78.67</v>
      </c>
      <c r="M21" s="81"/>
      <c r="N21" s="82"/>
      <c r="P21" s="5"/>
      <c r="Q21" s="3"/>
      <c r="R21" s="3"/>
      <c r="S21" s="102"/>
      <c r="T21" s="102"/>
      <c r="U21" s="102"/>
    </row>
    <row r="22" spans="1:21" ht="16.8" customHeight="1">
      <c r="A22" s="32">
        <v>2</v>
      </c>
      <c r="B22" s="38"/>
      <c r="C22" s="34" t="s">
        <v>39</v>
      </c>
      <c r="D22" s="35" t="s">
        <v>40</v>
      </c>
      <c r="E22" s="36" t="s">
        <v>41</v>
      </c>
      <c r="F22" s="34" t="s">
        <v>37</v>
      </c>
      <c r="G22" s="37" t="s">
        <v>42</v>
      </c>
      <c r="H22" s="140">
        <v>74.33</v>
      </c>
      <c r="I22" s="141"/>
      <c r="J22" s="142">
        <v>73.33</v>
      </c>
      <c r="K22" s="143"/>
      <c r="L22" s="80">
        <v>74.33</v>
      </c>
      <c r="M22" s="83"/>
      <c r="N22" s="84"/>
      <c r="P22" s="5"/>
      <c r="Q22" s="3"/>
      <c r="R22" s="3"/>
      <c r="S22" s="102"/>
      <c r="T22" s="102"/>
      <c r="U22" s="102"/>
    </row>
    <row r="23" spans="1:21" ht="16.8" customHeight="1">
      <c r="A23" s="32">
        <v>3</v>
      </c>
      <c r="B23" s="38"/>
      <c r="C23" s="34" t="s">
        <v>43</v>
      </c>
      <c r="D23" s="35" t="s">
        <v>44</v>
      </c>
      <c r="E23" s="36" t="s">
        <v>45</v>
      </c>
      <c r="F23" s="34" t="s">
        <v>37</v>
      </c>
      <c r="G23" s="37" t="s">
        <v>42</v>
      </c>
      <c r="H23" s="144" t="s">
        <v>46</v>
      </c>
      <c r="I23" s="145"/>
      <c r="J23" s="142">
        <v>73</v>
      </c>
      <c r="K23" s="143"/>
      <c r="L23" s="80">
        <v>73</v>
      </c>
      <c r="M23" s="83"/>
      <c r="N23" s="84"/>
      <c r="P23" s="5"/>
      <c r="Q23" s="3"/>
      <c r="R23" s="3"/>
      <c r="S23" s="102"/>
      <c r="T23" s="102"/>
      <c r="U23" s="102"/>
    </row>
    <row r="24" spans="1:21" s="4" customFormat="1" ht="17.25" customHeight="1">
      <c r="A24" s="32">
        <v>4</v>
      </c>
      <c r="B24" s="33"/>
      <c r="C24" s="34" t="s">
        <v>47</v>
      </c>
      <c r="D24" s="35" t="s">
        <v>48</v>
      </c>
      <c r="E24" s="36" t="s">
        <v>49</v>
      </c>
      <c r="F24" s="34" t="s">
        <v>50</v>
      </c>
      <c r="G24" s="37" t="s">
        <v>51</v>
      </c>
      <c r="H24" s="140">
        <v>68.33</v>
      </c>
      <c r="I24" s="141"/>
      <c r="J24" s="142">
        <v>70.3</v>
      </c>
      <c r="K24" s="143"/>
      <c r="L24" s="80">
        <v>70.3</v>
      </c>
      <c r="M24" s="81"/>
      <c r="N24" s="82"/>
      <c r="P24" s="85"/>
      <c r="S24" s="103"/>
      <c r="T24" s="103"/>
      <c r="U24" s="103"/>
    </row>
    <row r="25" spans="1:21" ht="16.8" customHeight="1">
      <c r="A25" s="32">
        <v>5</v>
      </c>
      <c r="B25" s="33"/>
      <c r="C25" s="34" t="s">
        <v>52</v>
      </c>
      <c r="D25" s="35" t="s">
        <v>53</v>
      </c>
      <c r="E25" s="36" t="s">
        <v>54</v>
      </c>
      <c r="F25" s="34" t="s">
        <v>37</v>
      </c>
      <c r="G25" s="34" t="s">
        <v>55</v>
      </c>
      <c r="H25" s="140">
        <v>48.67</v>
      </c>
      <c r="I25" s="141"/>
      <c r="J25" s="142">
        <v>49.67</v>
      </c>
      <c r="K25" s="143"/>
      <c r="L25" s="80">
        <v>49.67</v>
      </c>
      <c r="M25" s="81"/>
      <c r="N25" s="82"/>
      <c r="P25" s="5"/>
      <c r="Q25" s="3"/>
      <c r="R25" s="3"/>
      <c r="S25" s="102"/>
      <c r="T25" s="102"/>
      <c r="U25" s="102"/>
    </row>
    <row r="26" spans="1:21" ht="16.8" customHeight="1">
      <c r="A26" s="32" t="s">
        <v>56</v>
      </c>
      <c r="B26" s="33"/>
      <c r="C26" s="34" t="s">
        <v>57</v>
      </c>
      <c r="D26" s="39" t="s">
        <v>58</v>
      </c>
      <c r="E26" s="36" t="s">
        <v>59</v>
      </c>
      <c r="F26" s="34" t="s">
        <v>50</v>
      </c>
      <c r="G26" s="37" t="s">
        <v>60</v>
      </c>
      <c r="H26" s="140"/>
      <c r="I26" s="141"/>
      <c r="J26" s="142"/>
      <c r="K26" s="143"/>
      <c r="L26" s="80"/>
      <c r="M26" s="81"/>
      <c r="N26" s="82"/>
      <c r="P26" s="5"/>
      <c r="Q26" s="3"/>
      <c r="R26" s="3"/>
      <c r="S26" s="102"/>
      <c r="T26" s="102"/>
      <c r="U26" s="102"/>
    </row>
    <row r="27" spans="1:21" ht="16.8" customHeight="1">
      <c r="A27" s="32" t="s">
        <v>56</v>
      </c>
      <c r="B27" s="33"/>
      <c r="C27" s="34" t="s">
        <v>61</v>
      </c>
      <c r="D27" s="39" t="s">
        <v>62</v>
      </c>
      <c r="E27" s="36">
        <v>38873</v>
      </c>
      <c r="F27" s="34" t="s">
        <v>50</v>
      </c>
      <c r="G27" s="37" t="s">
        <v>60</v>
      </c>
      <c r="H27" s="140"/>
      <c r="I27" s="141"/>
      <c r="J27" s="142"/>
      <c r="K27" s="143"/>
      <c r="L27" s="80"/>
      <c r="M27" s="86"/>
      <c r="N27" s="82"/>
      <c r="P27" s="5"/>
      <c r="Q27" s="3"/>
      <c r="R27" s="3"/>
      <c r="S27" s="102"/>
      <c r="T27" s="102"/>
      <c r="U27" s="102"/>
    </row>
    <row r="28" spans="1:21" ht="7.5" customHeight="1">
      <c r="A28" s="40"/>
      <c r="B28" s="41"/>
      <c r="C28" s="40"/>
      <c r="D28" s="42"/>
      <c r="E28" s="43"/>
      <c r="F28" s="44"/>
      <c r="G28" s="43"/>
      <c r="H28" s="45"/>
      <c r="I28" s="87"/>
      <c r="J28" s="87"/>
      <c r="K28" s="87"/>
      <c r="L28" s="45"/>
      <c r="M28" s="87"/>
      <c r="N28" s="87"/>
      <c r="P28" s="5"/>
      <c r="Q28" s="3"/>
      <c r="R28" s="3"/>
      <c r="S28" s="102"/>
      <c r="T28" s="102"/>
      <c r="U28" s="102"/>
    </row>
    <row r="29" spans="1:21" ht="14.4">
      <c r="A29" s="146" t="s">
        <v>63</v>
      </c>
      <c r="B29" s="147"/>
      <c r="C29" s="147"/>
      <c r="D29" s="147"/>
      <c r="E29" s="46"/>
      <c r="F29" s="46"/>
      <c r="G29" s="147" t="s">
        <v>64</v>
      </c>
      <c r="H29" s="147"/>
      <c r="I29" s="147"/>
      <c r="J29" s="147"/>
      <c r="K29" s="147"/>
      <c r="L29" s="147"/>
      <c r="M29" s="147"/>
      <c r="N29" s="148"/>
      <c r="P29" s="5"/>
      <c r="Q29" s="3"/>
      <c r="R29" s="3"/>
      <c r="S29" s="102"/>
      <c r="T29" s="102"/>
      <c r="U29" s="102"/>
    </row>
    <row r="30" spans="1:21" ht="14.4">
      <c r="A30" s="47" t="s">
        <v>65</v>
      </c>
      <c r="B30" s="48"/>
      <c r="C30" s="49"/>
      <c r="D30" s="50"/>
      <c r="E30" s="51"/>
      <c r="F30" s="51"/>
      <c r="G30" s="52" t="s">
        <v>66</v>
      </c>
      <c r="H30" s="53">
        <v>5</v>
      </c>
      <c r="I30" s="88"/>
      <c r="J30" s="89"/>
      <c r="K30" s="89"/>
      <c r="L30" s="90"/>
      <c r="M30" s="52" t="s">
        <v>67</v>
      </c>
      <c r="N30" s="91">
        <f>COUNTIF(F$19:F120,"ЗМС")</f>
        <v>0</v>
      </c>
      <c r="P30" s="5"/>
      <c r="Q30" s="3"/>
      <c r="R30" s="3"/>
      <c r="S30" s="102"/>
      <c r="T30" s="102"/>
      <c r="U30" s="102"/>
    </row>
    <row r="31" spans="1:21" ht="14.4">
      <c r="A31" s="47" t="s">
        <v>68</v>
      </c>
      <c r="B31" s="48"/>
      <c r="C31" s="54"/>
      <c r="D31" s="50"/>
      <c r="E31" s="55"/>
      <c r="F31" s="55"/>
      <c r="G31" s="52" t="s">
        <v>69</v>
      </c>
      <c r="H31" s="56">
        <v>7</v>
      </c>
      <c r="I31" s="92"/>
      <c r="J31" s="93"/>
      <c r="K31" s="93"/>
      <c r="L31" s="94"/>
      <c r="M31" s="52" t="s">
        <v>70</v>
      </c>
      <c r="N31" s="91">
        <f>COUNTIF(F$19:F120,"МСМК")</f>
        <v>0</v>
      </c>
      <c r="P31" s="5"/>
      <c r="Q31" s="3"/>
      <c r="R31" s="3"/>
      <c r="S31" s="102"/>
      <c r="T31" s="102"/>
      <c r="U31" s="102"/>
    </row>
    <row r="32" spans="1:21" ht="14.4">
      <c r="A32" s="47" t="s">
        <v>71</v>
      </c>
      <c r="B32" s="48"/>
      <c r="C32" s="48"/>
      <c r="D32" s="50"/>
      <c r="E32" s="55"/>
      <c r="F32" s="55"/>
      <c r="G32" s="52" t="s">
        <v>72</v>
      </c>
      <c r="H32" s="56">
        <v>5</v>
      </c>
      <c r="I32" s="92"/>
      <c r="J32" s="93"/>
      <c r="K32" s="93"/>
      <c r="L32" s="94"/>
      <c r="M32" s="52" t="s">
        <v>37</v>
      </c>
      <c r="N32" s="91">
        <f>COUNTIF(F$19:F45,"МС")</f>
        <v>4</v>
      </c>
      <c r="P32" s="5"/>
      <c r="Q32" s="3"/>
      <c r="R32" s="3"/>
      <c r="S32" s="102"/>
      <c r="T32" s="102"/>
      <c r="U32" s="102"/>
    </row>
    <row r="33" spans="1:21" ht="14.4">
      <c r="A33" s="47" t="s">
        <v>73</v>
      </c>
      <c r="B33" s="48"/>
      <c r="C33" s="48"/>
      <c r="D33" s="50"/>
      <c r="E33" s="55"/>
      <c r="F33" s="55"/>
      <c r="G33" s="52" t="s">
        <v>74</v>
      </c>
      <c r="H33" s="56">
        <v>5</v>
      </c>
      <c r="I33" s="92"/>
      <c r="J33" s="93"/>
      <c r="K33" s="93"/>
      <c r="L33" s="94"/>
      <c r="M33" s="52" t="s">
        <v>50</v>
      </c>
      <c r="N33" s="91">
        <f>COUNTIF(F$18:F45,"КМС")</f>
        <v>3</v>
      </c>
      <c r="P33" s="5"/>
      <c r="Q33" s="3"/>
      <c r="R33" s="3"/>
      <c r="S33" s="102"/>
      <c r="T33" s="102"/>
      <c r="U33" s="102"/>
    </row>
    <row r="34" spans="1:21" ht="14.4">
      <c r="A34" s="57"/>
      <c r="B34" s="48"/>
      <c r="C34" s="48"/>
      <c r="D34" s="50"/>
      <c r="G34" s="52" t="s">
        <v>75</v>
      </c>
      <c r="H34" s="56">
        <f>COUNTIF(A21:A26,"НФ")</f>
        <v>0</v>
      </c>
      <c r="I34" s="92"/>
      <c r="J34" s="93"/>
      <c r="K34" s="93"/>
      <c r="L34" s="94"/>
      <c r="M34" s="52" t="s">
        <v>76</v>
      </c>
      <c r="N34" s="91">
        <f>COUNTIF(F$18:F27,"1 сп.р.")</f>
        <v>0</v>
      </c>
      <c r="P34" s="5"/>
      <c r="Q34" s="3"/>
      <c r="R34" s="3"/>
      <c r="S34" s="102"/>
      <c r="T34" s="102"/>
      <c r="U34" s="102"/>
    </row>
    <row r="35" spans="1:21" ht="14.4">
      <c r="A35" s="58"/>
      <c r="B35" s="59"/>
      <c r="C35" s="60"/>
      <c r="D35" s="50"/>
      <c r="G35" s="52" t="s">
        <v>77</v>
      </c>
      <c r="H35" s="56">
        <f>COUNTIF(A21:A26,"ДСКВ")</f>
        <v>0</v>
      </c>
      <c r="I35" s="92"/>
      <c r="J35" s="93"/>
      <c r="K35" s="93"/>
      <c r="L35" s="94"/>
      <c r="M35" s="52" t="s">
        <v>78</v>
      </c>
      <c r="N35" s="91">
        <f>COUNTIF(F$21:F23,"2 сп.р.")</f>
        <v>0</v>
      </c>
    </row>
    <row r="36" spans="1:21" ht="14.4">
      <c r="A36" s="61"/>
      <c r="B36" s="48"/>
      <c r="C36" s="48"/>
      <c r="D36" s="50"/>
      <c r="E36" s="55"/>
      <c r="F36" s="55"/>
      <c r="G36" s="52" t="s">
        <v>79</v>
      </c>
      <c r="H36" s="56">
        <v>2</v>
      </c>
      <c r="I36" s="95"/>
      <c r="J36" s="96"/>
      <c r="K36" s="96"/>
      <c r="L36" s="97"/>
      <c r="M36" s="52" t="s">
        <v>80</v>
      </c>
      <c r="N36" s="91">
        <f>COUNTIF(F$21:F119,"3 сп.р.")</f>
        <v>0</v>
      </c>
    </row>
    <row r="37" spans="1:21" ht="5.25" customHeight="1">
      <c r="A37" s="61"/>
      <c r="B37" s="48"/>
      <c r="C37" s="48"/>
      <c r="D37" s="48"/>
      <c r="E37" s="48"/>
      <c r="F37" s="48"/>
      <c r="G37" s="59"/>
      <c r="H37" s="62"/>
      <c r="I37" s="62"/>
      <c r="J37" s="62"/>
      <c r="K37" s="62"/>
      <c r="L37" s="62"/>
      <c r="M37" s="98"/>
      <c r="N37" s="99"/>
    </row>
    <row r="38" spans="1:21" ht="15.6">
      <c r="A38" s="63"/>
      <c r="B38" s="64"/>
      <c r="C38" s="64"/>
      <c r="D38" s="149" t="s">
        <v>81</v>
      </c>
      <c r="E38" s="149"/>
      <c r="F38" s="149"/>
      <c r="G38" s="149" t="s">
        <v>82</v>
      </c>
      <c r="H38" s="149"/>
      <c r="I38" s="149"/>
      <c r="J38" s="65"/>
      <c r="K38" s="65"/>
      <c r="L38" s="150"/>
      <c r="M38" s="150"/>
      <c r="N38" s="151"/>
    </row>
    <row r="39" spans="1:21">
      <c r="A39" s="152"/>
      <c r="B39" s="153"/>
      <c r="C39" s="153"/>
      <c r="D39" s="153"/>
      <c r="E39" s="153"/>
      <c r="F39" s="153"/>
      <c r="G39" s="153"/>
      <c r="H39" s="153"/>
      <c r="I39" s="153"/>
      <c r="J39" s="153"/>
      <c r="K39" s="153"/>
      <c r="L39" s="153"/>
      <c r="M39" s="153"/>
      <c r="N39" s="154"/>
    </row>
    <row r="40" spans="1:21">
      <c r="A40" s="66"/>
      <c r="D40" s="7"/>
      <c r="E40" s="7"/>
      <c r="F40" s="7"/>
      <c r="G40" s="7"/>
      <c r="H40" s="67"/>
      <c r="I40" s="7"/>
      <c r="J40" s="7"/>
      <c r="K40" s="7"/>
      <c r="L40" s="67"/>
      <c r="M40" s="7"/>
      <c r="N40" s="100"/>
    </row>
    <row r="41" spans="1:21">
      <c r="A41" s="66"/>
      <c r="D41" s="7"/>
      <c r="E41" s="7"/>
      <c r="F41" s="7"/>
      <c r="G41" s="7"/>
      <c r="H41" s="67"/>
      <c r="I41" s="7"/>
      <c r="J41" s="7"/>
      <c r="K41" s="7"/>
      <c r="L41" s="67"/>
      <c r="M41" s="7"/>
      <c r="N41" s="100"/>
    </row>
    <row r="42" spans="1:21">
      <c r="A42" s="66"/>
      <c r="D42" s="7"/>
      <c r="E42" s="7"/>
      <c r="F42" s="7"/>
      <c r="G42" s="7"/>
      <c r="H42" s="67"/>
      <c r="I42" s="7"/>
      <c r="J42" s="7"/>
      <c r="K42" s="7"/>
      <c r="L42" s="67"/>
      <c r="M42" s="7"/>
      <c r="N42" s="100"/>
    </row>
    <row r="43" spans="1:21">
      <c r="A43" s="66"/>
      <c r="D43" s="7"/>
      <c r="E43" s="7"/>
      <c r="F43" s="7"/>
      <c r="G43" s="7"/>
      <c r="H43" s="67"/>
      <c r="I43" s="7"/>
      <c r="J43" s="7"/>
      <c r="K43" s="7"/>
      <c r="L43" s="67"/>
      <c r="M43" s="7"/>
      <c r="N43" s="100"/>
    </row>
    <row r="44" spans="1:21" s="5" customFormat="1" ht="13.8" customHeight="1">
      <c r="A44" s="68"/>
      <c r="B44" s="69"/>
      <c r="C44" s="69"/>
      <c r="D44" s="155" t="str">
        <f>G15</f>
        <v>АНДРИЯНОВ А.С. (ВК, г. МОСКВА)</v>
      </c>
      <c r="E44" s="155"/>
      <c r="F44" s="155"/>
      <c r="G44" s="155" t="str">
        <f>G16</f>
        <v>МАЛАХОВ Р.А. ( 1К, г. ИЖЕВСК)</v>
      </c>
      <c r="H44" s="155"/>
      <c r="I44" s="155"/>
      <c r="J44" s="70"/>
      <c r="K44" s="70"/>
      <c r="L44" s="156"/>
      <c r="M44" s="156"/>
      <c r="N44" s="157"/>
      <c r="S44" s="104"/>
      <c r="T44" s="104"/>
      <c r="U44" s="104"/>
    </row>
  </sheetData>
  <sortState xmlns:xlrd2="http://schemas.microsoft.com/office/spreadsheetml/2017/richdata2" ref="A23:N29">
    <sortCondition descending="1" ref="L23:L34"/>
  </sortState>
  <mergeCells count="54">
    <mergeCell ref="F19:F20"/>
    <mergeCell ref="G19:G20"/>
    <mergeCell ref="L19:L20"/>
    <mergeCell ref="M19:M20"/>
    <mergeCell ref="N19:N20"/>
    <mergeCell ref="A19:A20"/>
    <mergeCell ref="B19:B20"/>
    <mergeCell ref="C19:C20"/>
    <mergeCell ref="D19:D20"/>
    <mergeCell ref="E19:E20"/>
    <mergeCell ref="A39:E39"/>
    <mergeCell ref="F39:N39"/>
    <mergeCell ref="D44:F44"/>
    <mergeCell ref="G44:I44"/>
    <mergeCell ref="L44:N44"/>
    <mergeCell ref="A29:D29"/>
    <mergeCell ref="G29:N29"/>
    <mergeCell ref="D38:F38"/>
    <mergeCell ref="G38:I38"/>
    <mergeCell ref="L38:N38"/>
    <mergeCell ref="H25:I25"/>
    <mergeCell ref="J25:K25"/>
    <mergeCell ref="H26:I26"/>
    <mergeCell ref="J26:K26"/>
    <mergeCell ref="H27:I27"/>
    <mergeCell ref="J27:K27"/>
    <mergeCell ref="H22:I22"/>
    <mergeCell ref="J22:K22"/>
    <mergeCell ref="H23:I23"/>
    <mergeCell ref="J23:K23"/>
    <mergeCell ref="H24:I24"/>
    <mergeCell ref="J24:K24"/>
    <mergeCell ref="H14:N14"/>
    <mergeCell ref="H19:K19"/>
    <mergeCell ref="H20:I20"/>
    <mergeCell ref="J20:K20"/>
    <mergeCell ref="H21:I21"/>
    <mergeCell ref="J21:K21"/>
    <mergeCell ref="A11:D11"/>
    <mergeCell ref="K11:N11"/>
    <mergeCell ref="A12:D12"/>
    <mergeCell ref="K12:N12"/>
    <mergeCell ref="A13:G13"/>
    <mergeCell ref="H13:N13"/>
    <mergeCell ref="A6:N6"/>
    <mergeCell ref="A7:N7"/>
    <mergeCell ref="A8:N8"/>
    <mergeCell ref="A9:N9"/>
    <mergeCell ref="A10:N10"/>
    <mergeCell ref="A1:N1"/>
    <mergeCell ref="A2:N2"/>
    <mergeCell ref="A3:N3"/>
    <mergeCell ref="A4:N4"/>
    <mergeCell ref="A5:N5"/>
  </mergeCells>
  <printOptions horizontalCentered="1"/>
  <pageMargins left="0.196527777777778" right="0.196527777777778" top="0.59027777777777801" bottom="0.59027777777777801" header="0.156944444444444" footer="0.118055555555556"/>
  <pageSetup paperSize="9" scale="58" orientation="portrait" r:id="rId1"/>
  <headerFooter alignWithMargins="0">
    <oddHeader>&amp;LРЕЗУЛЬТАТЫ НА САЙТЕ WWW.FVSR&amp;R&amp;"Calibri"&amp;UФЕДЕРАЦИЯ ВЕЛОСИПЕДНОГО СПОРТА РОССИИ - WWW.FVSR.RU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КР Мужчины</vt:lpstr>
      <vt:lpstr>'КР Мужчины'!Заголовки_для_печати</vt:lpstr>
      <vt:lpstr>'КР Мужчины'!Область_печати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Вера Тарасенко</dc:creator>
  <cp:lastModifiedBy>Андрей Андриянов</cp:lastModifiedBy>
  <dcterms:created xsi:type="dcterms:W3CDTF">2025-03-24T13:06:00Z</dcterms:created>
  <dcterms:modified xsi:type="dcterms:W3CDTF">2025-07-24T08:49:51Z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2424D1088B23407899F199D5541A1050_13</vt:lpwstr>
  </property>
  <property fmtid="{D5CDD505-2E9C-101B-9397-08002B2CF9AE}" pid="3" name="KSOProductBuildVer">
    <vt:lpwstr>1049-12.2.0.21931</vt:lpwstr>
  </property>
</Properties>
</file>