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Классик 19 июля\"/>
    </mc:Choice>
  </mc:AlternateContent>
  <xr:revisionPtr revIDLastSave="0" documentId="13_ncr:1_{EE155FDB-9CA2-4323-BD34-99918E68FDF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КЛАССИК!$A$22:$G$22</definedName>
  </definedNames>
  <calcPr calcId="191029"/>
</workbook>
</file>

<file path=xl/calcChain.xml><?xml version="1.0" encoding="utf-8"?>
<calcChain xmlns="http://schemas.openxmlformats.org/spreadsheetml/2006/main">
  <c r="I78" i="127" l="1"/>
  <c r="E78" i="127"/>
  <c r="A78" i="127"/>
  <c r="H70" i="127"/>
  <c r="H69" i="127"/>
  <c r="H68" i="127"/>
  <c r="K67" i="127"/>
  <c r="H67" i="127"/>
  <c r="K66" i="127"/>
  <c r="K65" i="127"/>
  <c r="K64" i="127"/>
  <c r="H66" i="127" l="1"/>
  <c r="H65" i="127" s="1"/>
</calcChain>
</file>

<file path=xl/sharedStrings.xml><?xml version="1.0" encoding="utf-8"?>
<sst xmlns="http://schemas.openxmlformats.org/spreadsheetml/2006/main" count="302" uniqueCount="230">
  <si>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</si>
  <si>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</si>
  <si>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</si>
  <si>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</si>
  <si>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</si>
  <si>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</si>
  <si>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</si>
  <si>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</si>
  <si>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</si>
  <si>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</si>
  <si>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</si>
  <si>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</si>
  <si>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</si>
  <si>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</si>
  <si>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</si>
  <si>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</si>
  <si>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</si>
  <si>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</si>
  <si>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</si>
  <si>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</si>
  <si>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</si>
  <si>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</si>
  <si>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</si>
  <si>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</si>
  <si>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</si>
  <si>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</si>
  <si>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</si>
  <si>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</si>
  <si>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</si>
  <si>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</si>
  <si>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</si>
  <si>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</si>
  <si>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</si>
  <si>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</si>
  <si>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</si>
  <si>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</si>
  <si>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</si>
  <si>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</si>
  <si>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</si>
  <si>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</si>
  <si>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</si>
  <si>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</si>
  <si>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</si>
  <si>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</si>
  <si>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</si>
  <si>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</si>
  <si>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</si>
  <si>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</si>
  <si>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</si>
  <si>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</si>
  <si>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</si>
  <si>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</si>
  <si>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</si>
  <si>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</si>
  <si>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</si>
  <si>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Юноши 13-14 лет</t>
  </si>
  <si>
    <t>№ ВРВС: 0080011611Я</t>
  </si>
  <si>
    <t>ЧЕРНЫШОВ М.Ю. (г. Пенза)</t>
  </si>
  <si>
    <t>БОЯРОВ В.В. (ВК, г. Саранск)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</si>
  <si>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</si>
  <si>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20м </t>
    </r>
  </si>
  <si>
    <t>ДАТА ПРОВЕДЕНИЯ: 19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</si>
  <si>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</si>
  <si>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2025: 2008130021030091</t>
  </si>
  <si>
    <t>450 м</t>
  </si>
  <si>
    <t>ГРИГОРЬЕВА Л.Ю. (ВК, г. Пенза)</t>
  </si>
  <si>
    <t>520</t>
  </si>
  <si>
    <t>10080215041</t>
  </si>
  <si>
    <t>Суворов Максим Андреевич</t>
  </si>
  <si>
    <t>24.12.2012</t>
  </si>
  <si>
    <t>1 сп.юн.р.</t>
  </si>
  <si>
    <t>Москва</t>
  </si>
  <si>
    <t>618</t>
  </si>
  <si>
    <t>10080701758</t>
  </si>
  <si>
    <t>Дьяченко Демид Максимович</t>
  </si>
  <si>
    <t>11.09.2012</t>
  </si>
  <si>
    <t>35</t>
  </si>
  <si>
    <t>10065264513</t>
  </si>
  <si>
    <t>Борщев Матвей Михайлович</t>
  </si>
  <si>
    <t>30.03.2011</t>
  </si>
  <si>
    <t>674</t>
  </si>
  <si>
    <t>10095124244</t>
  </si>
  <si>
    <t>Фомин Андрей Леонидович</t>
  </si>
  <si>
    <t>30.04.2011</t>
  </si>
  <si>
    <t>13</t>
  </si>
  <si>
    <t>10090373668</t>
  </si>
  <si>
    <t>Базеев Марсэль Юнирович</t>
  </si>
  <si>
    <t>03.12.2012</t>
  </si>
  <si>
    <t>Мордовия</t>
  </si>
  <si>
    <t>31</t>
  </si>
  <si>
    <t>10144645875</t>
  </si>
  <si>
    <t>Пименов Дмитрий Станиславович</t>
  </si>
  <si>
    <t>12.05.2011</t>
  </si>
  <si>
    <t>Удмуртская Республика</t>
  </si>
  <si>
    <t>39</t>
  </si>
  <si>
    <t>10089249377</t>
  </si>
  <si>
    <t>Борисов Всеволод Владимирович</t>
  </si>
  <si>
    <t>05.12.2012</t>
  </si>
  <si>
    <t>66</t>
  </si>
  <si>
    <t>10149843762</t>
  </si>
  <si>
    <t>Альканов Егор Александрович</t>
  </si>
  <si>
    <t>30.03.2012</t>
  </si>
  <si>
    <t>38</t>
  </si>
  <si>
    <t>10080685994</t>
  </si>
  <si>
    <t>Коновалов Михаил Алексеевич</t>
  </si>
  <si>
    <t>26.11.2011</t>
  </si>
  <si>
    <t>Санкт-Петербург</t>
  </si>
  <si>
    <t>390</t>
  </si>
  <si>
    <t>10154324354</t>
  </si>
  <si>
    <t>Рыжаков Артём Сергеевич</t>
  </si>
  <si>
    <t>13.01.2011</t>
  </si>
  <si>
    <t>Омская обл.</t>
  </si>
  <si>
    <t>350</t>
  </si>
  <si>
    <t>10150022810</t>
  </si>
  <si>
    <t>Кулагин Всеволод Константинович</t>
  </si>
  <si>
    <t>15.06.2011</t>
  </si>
  <si>
    <t>43</t>
  </si>
  <si>
    <t>10151565312</t>
  </si>
  <si>
    <t>Волощук Кирилл Алексеевич</t>
  </si>
  <si>
    <t>07.02.2011</t>
  </si>
  <si>
    <t>671</t>
  </si>
  <si>
    <t>10089788638</t>
  </si>
  <si>
    <t>Мирошниченко Данил Олегович</t>
  </si>
  <si>
    <t>05.12.2011</t>
  </si>
  <si>
    <t>725</t>
  </si>
  <si>
    <t>10092735418</t>
  </si>
  <si>
    <t>Голубев Никита Сергеевич</t>
  </si>
  <si>
    <t>25.02.2012</t>
  </si>
  <si>
    <t>537</t>
  </si>
  <si>
    <t>10095067862</t>
  </si>
  <si>
    <t>Федотов Тимур Максимович0</t>
  </si>
  <si>
    <t>16.05.2012</t>
  </si>
  <si>
    <t>515</t>
  </si>
  <si>
    <t>10116101607</t>
  </si>
  <si>
    <t>Ким Владислав Витальевич</t>
  </si>
  <si>
    <t>24.11.2011</t>
  </si>
  <si>
    <t>22</t>
  </si>
  <si>
    <t>10112970325</t>
  </si>
  <si>
    <t>Дмитриев Матвей Александрович</t>
  </si>
  <si>
    <t>07.09.2011</t>
  </si>
  <si>
    <t>Пензенская обл.</t>
  </si>
  <si>
    <t>20</t>
  </si>
  <si>
    <t>10103565466</t>
  </si>
  <si>
    <t>Яшин Вадим Янович</t>
  </si>
  <si>
    <t>20.08.2012</t>
  </si>
  <si>
    <t>58</t>
  </si>
  <si>
    <t>10103547783</t>
  </si>
  <si>
    <t>Баранов Сергей Ильич</t>
  </si>
  <si>
    <t>06.04.2011</t>
  </si>
  <si>
    <t>675</t>
  </si>
  <si>
    <t>10129198930</t>
  </si>
  <si>
    <t>Чумаков Ярослав Сергеевич</t>
  </si>
  <si>
    <t>13.04.2011</t>
  </si>
  <si>
    <t>10080985987</t>
  </si>
  <si>
    <t>Бычков Владимир Вячеславович</t>
  </si>
  <si>
    <t>07.12.2011</t>
  </si>
  <si>
    <t>45</t>
  </si>
  <si>
    <t>10142842685</t>
  </si>
  <si>
    <t>Федоров Евгений Иванович</t>
  </si>
  <si>
    <t>06.12.2011</t>
  </si>
  <si>
    <t>712</t>
  </si>
  <si>
    <t>10142759227</t>
  </si>
  <si>
    <t>Ихсанов Рамиль Маратович</t>
  </si>
  <si>
    <t>12.07.2011</t>
  </si>
  <si>
    <t>127</t>
  </si>
  <si>
    <t>10093081786</t>
  </si>
  <si>
    <t>Горжейников Марк Денисович</t>
  </si>
  <si>
    <t>01.10.2012</t>
  </si>
  <si>
    <t>40</t>
  </si>
  <si>
    <t>10149506787</t>
  </si>
  <si>
    <t>Изюмов Матвей Александрович</t>
  </si>
  <si>
    <t>15.04.2012</t>
  </si>
  <si>
    <t>554</t>
  </si>
  <si>
    <t>10159684919</t>
  </si>
  <si>
    <t>Тукмачев Сергей Владимирович</t>
  </si>
  <si>
    <t>22.11.2012</t>
  </si>
  <si>
    <t>Новосибирская обл.</t>
  </si>
  <si>
    <t>131</t>
  </si>
  <si>
    <t>10090064278</t>
  </si>
  <si>
    <t>Тарасов Егор Алексеевич</t>
  </si>
  <si>
    <t>14.01.2011</t>
  </si>
  <si>
    <t>655</t>
  </si>
  <si>
    <t>10082333883</t>
  </si>
  <si>
    <t>Максименко Андрей Владимирович</t>
  </si>
  <si>
    <t>26.06.2012</t>
  </si>
  <si>
    <t>104</t>
  </si>
  <si>
    <t>10144543421</t>
  </si>
  <si>
    <t>Солодухин Иван Максимович</t>
  </si>
  <si>
    <t>11.05.2012</t>
  </si>
  <si>
    <t>37</t>
  </si>
  <si>
    <t>10090415094</t>
  </si>
  <si>
    <t>Ледяйкин Прохор Михайлович</t>
  </si>
  <si>
    <t>12.08.2012</t>
  </si>
  <si>
    <t>18</t>
  </si>
  <si>
    <t>10103564860</t>
  </si>
  <si>
    <t>Ульянов Максим Михайлович</t>
  </si>
  <si>
    <t>18.07.2011</t>
  </si>
  <si>
    <t>72</t>
  </si>
  <si>
    <t>10097607949</t>
  </si>
  <si>
    <t>Сирота Владислав Андреевич</t>
  </si>
  <si>
    <t>08.06.2012</t>
  </si>
  <si>
    <t>839</t>
  </si>
  <si>
    <t>10082654589</t>
  </si>
  <si>
    <t>Семёнов Арсений Евгеньевич</t>
  </si>
  <si>
    <t>16.08.2012</t>
  </si>
  <si>
    <t>355</t>
  </si>
  <si>
    <t>10154049623</t>
  </si>
  <si>
    <t>Коротченко Арсений Яковлевич</t>
  </si>
  <si>
    <t>15.05.2012</t>
  </si>
  <si>
    <t>680</t>
  </si>
  <si>
    <t>10141291190</t>
  </si>
  <si>
    <t>Жадаев Александр Васильевич</t>
  </si>
  <si>
    <t>06.08.2012</t>
  </si>
  <si>
    <t>584</t>
  </si>
  <si>
    <t>10151467403</t>
  </si>
  <si>
    <t>Мазур Александр Владимирович</t>
  </si>
  <si>
    <t>28.09.2012</t>
  </si>
  <si>
    <t>137</t>
  </si>
  <si>
    <t>10161291176</t>
  </si>
  <si>
    <t>Давыдов Александр Александрович</t>
  </si>
  <si>
    <t>30.08.2012</t>
  </si>
  <si>
    <t>660</t>
  </si>
  <si>
    <t>10115081588</t>
  </si>
  <si>
    <t>Абрамов Илья Евгеньевич</t>
  </si>
  <si>
    <t>18.11.2012</t>
  </si>
  <si>
    <t>612</t>
  </si>
  <si>
    <t>10148843652</t>
  </si>
  <si>
    <t>Копырин Андрей Евгеньевич</t>
  </si>
  <si>
    <t>26.11.2012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</si>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</sst>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 wrapText="1"/>
    </xf>
    <xf numFmtId="165" fontId="9" fillId="0" borderId="32" xfId="2" applyNumberFormat="1" applyFont="1" applyBorder="1" applyAlignment="1">
      <alignment horizontal="center" vertical="center"/>
    </xf>
    <xf numFmtId="164" fontId="21" fillId="0" borderId="27" xfId="2" applyNumberFormat="1" applyFont="1" applyBorder="1" applyAlignment="1">
      <alignment horizontal="left" vertical="center" wrapText="1"/>
    </xf>
    <xf numFmtId="0" fontId="21" fillId="0" borderId="27" xfId="8" applyFont="1" applyBorder="1" applyAlignment="1">
      <alignment horizontal="left" vertical="center" wrapText="1"/>
    </xf>
    <xf numFmtId="164" fontId="21" fillId="0" borderId="29" xfId="2" applyNumberFormat="1" applyFont="1" applyBorder="1" applyAlignment="1">
      <alignment horizontal="left" vertical="center" wrapText="1"/>
    </xf>
    <xf numFmtId="0" fontId="17" fillId="2" borderId="26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3" xfId="8" applyFont="1" applyFill="1" applyBorder="1" applyAlignment="1">
      <alignment horizontal="center" vertical="center" wrapText="1"/>
    </xf>
    <xf numFmtId="14" fontId="17" fillId="2" borderId="33" xfId="8" applyNumberFormat="1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0" fontId="17" fillId="2" borderId="35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0" xfId="8" applyNumberFormat="1" applyFont="1" applyFill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/>
    </xf>
    <xf numFmtId="14" fontId="17" fillId="2" borderId="37" xfId="8" applyNumberFormat="1" applyFont="1" applyFill="1" applyBorder="1" applyAlignment="1">
      <alignment horizontal="center" vertical="center" wrapText="1"/>
    </xf>
    <xf numFmtId="165" fontId="9" fillId="0" borderId="27" xfId="2" applyNumberFormat="1" applyFont="1" applyBorder="1" applyAlignment="1">
      <alignment vertical="center"/>
    </xf>
    <xf numFmtId="0" fontId="9" fillId="0" borderId="27" xfId="2" applyFont="1" applyBorder="1" applyAlignment="1">
      <alignment horizontal="center" vertical="center"/>
    </xf>
    <xf numFmtId="165" fontId="9" fillId="0" borderId="27" xfId="2" applyNumberFormat="1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/>
    </xf>
    <xf numFmtId="49" fontId="9" fillId="0" borderId="27" xfId="0" applyNumberFormat="1" applyFont="1" applyBorder="1" applyAlignment="1">
      <alignment vertical="center"/>
    </xf>
    <xf numFmtId="0" fontId="9" fillId="0" borderId="27" xfId="0" applyFont="1" applyBorder="1" applyAlignment="1">
      <alignment horizontal="right" vertical="center"/>
    </xf>
    <xf numFmtId="0" fontId="11" fillId="0" borderId="27" xfId="2" applyFont="1" applyBorder="1" applyAlignment="1">
      <alignment horizontal="right" vertical="center"/>
    </xf>
    <xf numFmtId="0" fontId="9" fillId="0" borderId="27" xfId="2" applyFont="1" applyBorder="1" applyAlignment="1">
      <alignment horizontal="right" vertical="center" wrapText="1"/>
    </xf>
    <xf numFmtId="0" fontId="9" fillId="0" borderId="28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40" xfId="2" applyFont="1" applyBorder="1" applyAlignment="1">
      <alignment horizontal="right" vertical="center"/>
    </xf>
    <xf numFmtId="0" fontId="12" fillId="0" borderId="42" xfId="2" applyFont="1" applyBorder="1" applyAlignment="1">
      <alignment horizontal="right" vertical="center"/>
    </xf>
    <xf numFmtId="0" fontId="13" fillId="0" borderId="43" xfId="2" applyFont="1" applyBorder="1" applyAlignment="1">
      <alignment vertical="center"/>
    </xf>
    <xf numFmtId="165" fontId="15" fillId="0" borderId="44" xfId="2" applyNumberFormat="1" applyFont="1" applyBorder="1" applyAlignment="1">
      <alignment vertical="center"/>
    </xf>
    <xf numFmtId="165" fontId="15" fillId="0" borderId="45" xfId="2" applyNumberFormat="1" applyFont="1" applyBorder="1" applyAlignment="1">
      <alignment horizontal="right" vertical="center"/>
    </xf>
    <xf numFmtId="0" fontId="15" fillId="0" borderId="46" xfId="2" applyFont="1" applyBorder="1" applyAlignment="1">
      <alignment horizontal="righ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0" borderId="39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4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44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8" xfId="2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7" fillId="2" borderId="31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133350</xdr:rowOff>
    </xdr:from>
    <xdr:to>
      <xdr:col>3</xdr:col>
      <xdr:colOff>59267</xdr:colOff>
      <xdr:row>4</xdr:row>
      <xdr:rowOff>240242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485775" y="133350"/>
          <a:ext cx="1545167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view="pageBreakPreview" topLeftCell="A53" zoomScaleNormal="100" zoomScaleSheetLayoutView="100" workbookViewId="0">
      <selection activeCell="A61" sqref="A61"/>
    </sheetView>
  </sheetViews>
  <sheetFormatPr defaultRowHeight="13.8" x14ac:dyDescent="0.25"/>
  <cols>
    <col min="1" max="1" width="7" style="2" customWidth="1"/>
    <col min="2" max="2" width="7.88671875" style="33" customWidth="1"/>
    <col min="3" max="3" width="14.6640625" style="33" customWidth="1"/>
    <col min="4" max="4" width="34" style="2" customWidth="1"/>
    <col min="5" max="5" width="11.6640625" style="12" customWidth="1"/>
    <col min="6" max="6" width="10.33203125" style="2" customWidth="1"/>
    <col min="7" max="7" width="31.109375" style="2" customWidth="1"/>
    <col min="8" max="8" width="15.33203125" style="28" customWidth="1"/>
    <col min="9" max="9" width="4" style="28" customWidth="1"/>
    <col min="10" max="10" width="15.33203125" style="2" customWidth="1"/>
    <col min="11" max="11" width="18.6640625" style="2" customWidth="1"/>
  </cols>
  <sheetData>
    <row r="1" spans="1:11" ht="21" x14ac:dyDescent="0.25">
      <c r="A1" s="107" t="s">
        <v>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1" x14ac:dyDescent="0.25">
      <c r="A2" s="107" t="s">
        <v>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1" x14ac:dyDescent="0.25">
      <c r="A3" s="107" t="s">
        <v>50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21" x14ac:dyDescent="0.25">
      <c r="A4" s="107" t="s">
        <v>51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21" x14ac:dyDescent="0.25">
      <c r="A5" s="107" t="s">
        <v>52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ht="28.8" x14ac:dyDescent="0.25">
      <c r="A6" s="108" t="s">
        <v>49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11" ht="21" x14ac:dyDescent="0.25">
      <c r="A7" s="109" t="s">
        <v>11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ht="21.6" thickBot="1" x14ac:dyDescent="0.3">
      <c r="A8" s="110" t="s">
        <v>24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</row>
    <row r="9" spans="1:11" ht="18.600000000000001" thickTop="1" x14ac:dyDescent="0.25">
      <c r="A9" s="111" t="s">
        <v>16</v>
      </c>
      <c r="B9" s="112"/>
      <c r="C9" s="112"/>
      <c r="D9" s="112"/>
      <c r="E9" s="112"/>
      <c r="F9" s="112"/>
      <c r="G9" s="112"/>
      <c r="H9" s="112"/>
      <c r="I9" s="112"/>
      <c r="J9" s="112"/>
      <c r="K9" s="113"/>
    </row>
    <row r="10" spans="1:11" ht="18" x14ac:dyDescent="0.25">
      <c r="A10" s="114" t="s">
        <v>45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6"/>
    </row>
    <row r="11" spans="1:11" ht="18" x14ac:dyDescent="0.25">
      <c r="A11" s="114" t="s">
        <v>55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6"/>
    </row>
    <row r="12" spans="1:11" ht="21" x14ac:dyDescent="0.25">
      <c r="A12" s="104" t="s">
        <v>24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1" ht="20.100000000000001" customHeight="1" x14ac:dyDescent="0.25">
      <c r="A13" s="121" t="s">
        <v>53</v>
      </c>
      <c r="B13" s="122"/>
      <c r="C13" s="122"/>
      <c r="D13" s="122"/>
      <c r="E13" s="3"/>
      <c r="F13" s="97" t="s">
        <v>60</v>
      </c>
      <c r="G13" s="97"/>
      <c r="H13" s="14"/>
      <c r="I13" s="14"/>
      <c r="J13" s="4"/>
      <c r="K13" s="98" t="s">
        <v>56</v>
      </c>
    </row>
    <row r="14" spans="1:11" ht="20.100000000000001" customHeight="1" x14ac:dyDescent="0.25">
      <c r="A14" s="123" t="s">
        <v>61</v>
      </c>
      <c r="B14" s="124"/>
      <c r="C14" s="124"/>
      <c r="D14" s="124"/>
      <c r="E14" s="5"/>
      <c r="F14" s="38" t="s">
        <v>62</v>
      </c>
      <c r="G14" s="38"/>
      <c r="H14" s="15"/>
      <c r="I14" s="15"/>
      <c r="J14" s="6"/>
      <c r="K14" s="99" t="s">
        <v>63</v>
      </c>
    </row>
    <row r="15" spans="1:11" ht="20.100000000000001" customHeight="1" x14ac:dyDescent="0.25">
      <c r="A15" s="125" t="s">
        <v>6</v>
      </c>
      <c r="B15" s="126"/>
      <c r="C15" s="126"/>
      <c r="D15" s="126"/>
      <c r="E15" s="126"/>
      <c r="F15" s="126"/>
      <c r="G15" s="127"/>
      <c r="H15" s="128" t="s">
        <v>0</v>
      </c>
      <c r="I15" s="129"/>
      <c r="J15" s="129"/>
      <c r="K15" s="130"/>
    </row>
    <row r="16" spans="1:11" ht="20.100000000000001" customHeight="1" x14ac:dyDescent="0.25">
      <c r="A16" s="100" t="s">
        <v>12</v>
      </c>
      <c r="B16" s="7"/>
      <c r="C16" s="7"/>
      <c r="D16" s="16"/>
      <c r="E16" s="17"/>
      <c r="F16" s="16"/>
      <c r="G16" s="94" t="s">
        <v>57</v>
      </c>
      <c r="H16" s="50" t="s">
        <v>29</v>
      </c>
      <c r="I16" s="51"/>
      <c r="J16" s="51"/>
      <c r="K16" s="101"/>
    </row>
    <row r="17" spans="1:11" ht="20.100000000000001" customHeight="1" x14ac:dyDescent="0.25">
      <c r="A17" s="100" t="s">
        <v>13</v>
      </c>
      <c r="B17" s="7"/>
      <c r="C17" s="7"/>
      <c r="D17" s="8"/>
      <c r="E17" s="37"/>
      <c r="F17" s="18"/>
      <c r="G17" s="95" t="s">
        <v>58</v>
      </c>
      <c r="H17" s="50" t="s">
        <v>31</v>
      </c>
      <c r="I17" s="51"/>
      <c r="J17" s="51"/>
      <c r="K17" s="102" t="s">
        <v>54</v>
      </c>
    </row>
    <row r="18" spans="1:11" ht="20.100000000000001" customHeight="1" x14ac:dyDescent="0.25">
      <c r="A18" s="100" t="s">
        <v>14</v>
      </c>
      <c r="B18" s="7"/>
      <c r="C18" s="7"/>
      <c r="D18" s="8"/>
      <c r="E18" s="37"/>
      <c r="F18" s="18"/>
      <c r="G18" s="95" t="s">
        <v>59</v>
      </c>
      <c r="H18" s="50" t="s">
        <v>32</v>
      </c>
      <c r="I18" s="51"/>
      <c r="J18" s="51"/>
      <c r="K18" s="102" t="s">
        <v>64</v>
      </c>
    </row>
    <row r="19" spans="1:11" ht="20.100000000000001" customHeight="1" thickBot="1" x14ac:dyDescent="0.3">
      <c r="A19" s="100" t="s">
        <v>10</v>
      </c>
      <c r="B19" s="39"/>
      <c r="C19" s="39"/>
      <c r="D19" s="18"/>
      <c r="F19" s="41"/>
      <c r="G19" s="96" t="s">
        <v>65</v>
      </c>
      <c r="H19" s="40" t="s">
        <v>30</v>
      </c>
      <c r="I19" s="52"/>
      <c r="J19" s="36"/>
      <c r="K19" s="103">
        <v>1</v>
      </c>
    </row>
    <row r="20" spans="1:11" ht="15" thickTop="1" thickBot="1" x14ac:dyDescent="0.3">
      <c r="A20" s="10"/>
      <c r="B20" s="9"/>
      <c r="C20" s="9"/>
      <c r="D20" s="10"/>
      <c r="E20" s="11"/>
      <c r="F20" s="10"/>
      <c r="G20" s="82"/>
      <c r="H20" s="19"/>
      <c r="I20" s="19"/>
      <c r="J20" s="10"/>
      <c r="K20" s="10"/>
    </row>
    <row r="21" spans="1:11" ht="28.2" customHeight="1" thickTop="1" x14ac:dyDescent="0.25">
      <c r="A21" s="74" t="s">
        <v>4</v>
      </c>
      <c r="B21" s="75" t="s">
        <v>8</v>
      </c>
      <c r="C21" s="75" t="s">
        <v>23</v>
      </c>
      <c r="D21" s="75" t="s">
        <v>1</v>
      </c>
      <c r="E21" s="76" t="s">
        <v>22</v>
      </c>
      <c r="F21" s="77" t="s">
        <v>5</v>
      </c>
      <c r="G21" s="80" t="s">
        <v>26</v>
      </c>
      <c r="H21" s="135" t="s">
        <v>38</v>
      </c>
      <c r="I21" s="136"/>
      <c r="J21" s="131" t="s">
        <v>18</v>
      </c>
      <c r="K21" s="133" t="s">
        <v>9</v>
      </c>
    </row>
    <row r="22" spans="1:11" ht="13.95" customHeight="1" x14ac:dyDescent="0.25">
      <c r="A22" s="85"/>
      <c r="B22" s="78"/>
      <c r="C22" s="78"/>
      <c r="D22" s="78"/>
      <c r="E22" s="79"/>
      <c r="F22" s="81"/>
      <c r="G22" s="78"/>
      <c r="H22" s="83"/>
      <c r="I22" s="86"/>
      <c r="J22" s="132"/>
      <c r="K22" s="134"/>
    </row>
    <row r="23" spans="1:11" ht="30" customHeight="1" x14ac:dyDescent="0.3">
      <c r="A23" s="91">
        <v>1</v>
      </c>
      <c r="B23" s="91" t="s">
        <v>66</v>
      </c>
      <c r="C23" s="91" t="s">
        <v>67</v>
      </c>
      <c r="D23" s="91" t="s">
        <v>68</v>
      </c>
      <c r="E23" s="91" t="s">
        <v>69</v>
      </c>
      <c r="F23" s="91" t="s">
        <v>70</v>
      </c>
      <c r="G23" s="91" t="s">
        <v>71</v>
      </c>
      <c r="H23" s="90"/>
      <c r="I23" s="87"/>
      <c r="J23" s="88"/>
      <c r="K23" s="84"/>
    </row>
    <row r="24" spans="1:11" ht="30" customHeight="1" x14ac:dyDescent="0.3">
      <c r="A24" s="91">
        <v>2</v>
      </c>
      <c r="B24" s="91" t="s">
        <v>72</v>
      </c>
      <c r="C24" s="91" t="s">
        <v>73</v>
      </c>
      <c r="D24" s="91" t="s">
        <v>74</v>
      </c>
      <c r="E24" s="91" t="s">
        <v>75</v>
      </c>
      <c r="F24" s="91" t="s">
        <v>70</v>
      </c>
      <c r="G24" s="91" t="s">
        <v>71</v>
      </c>
      <c r="H24" s="90"/>
      <c r="I24" s="89"/>
      <c r="J24" s="88"/>
      <c r="K24" s="84"/>
    </row>
    <row r="25" spans="1:11" ht="30" customHeight="1" x14ac:dyDescent="0.3">
      <c r="A25" s="91">
        <v>3</v>
      </c>
      <c r="B25" s="91" t="s">
        <v>76</v>
      </c>
      <c r="C25" s="91" t="s">
        <v>77</v>
      </c>
      <c r="D25" s="91" t="s">
        <v>78</v>
      </c>
      <c r="E25" s="91" t="s">
        <v>79</v>
      </c>
      <c r="F25" s="91" t="s">
        <v>46</v>
      </c>
      <c r="G25" s="91" t="s">
        <v>71</v>
      </c>
      <c r="H25" s="90"/>
      <c r="I25" s="70"/>
      <c r="J25" s="68"/>
      <c r="K25" s="69"/>
    </row>
    <row r="26" spans="1:11" ht="30" customHeight="1" x14ac:dyDescent="0.3">
      <c r="A26" s="91">
        <v>4</v>
      </c>
      <c r="B26" s="91" t="s">
        <v>80</v>
      </c>
      <c r="C26" s="91" t="s">
        <v>81</v>
      </c>
      <c r="D26" s="91" t="s">
        <v>82</v>
      </c>
      <c r="E26" s="91" t="s">
        <v>83</v>
      </c>
      <c r="F26" s="91" t="s">
        <v>46</v>
      </c>
      <c r="G26" s="91" t="s">
        <v>71</v>
      </c>
      <c r="H26" s="90"/>
      <c r="I26" s="70"/>
      <c r="J26" s="68"/>
      <c r="K26" s="69"/>
    </row>
    <row r="27" spans="1:11" ht="30" customHeight="1" x14ac:dyDescent="0.3">
      <c r="A27" s="91">
        <v>5</v>
      </c>
      <c r="B27" s="91" t="s">
        <v>84</v>
      </c>
      <c r="C27" s="91" t="s">
        <v>85</v>
      </c>
      <c r="D27" s="91" t="s">
        <v>86</v>
      </c>
      <c r="E27" s="91" t="s">
        <v>87</v>
      </c>
      <c r="F27" s="91" t="s">
        <v>48</v>
      </c>
      <c r="G27" s="91" t="s">
        <v>88</v>
      </c>
      <c r="H27" s="90"/>
      <c r="I27" s="70"/>
      <c r="J27" s="68"/>
      <c r="K27" s="69"/>
    </row>
    <row r="28" spans="1:11" ht="30" customHeight="1" x14ac:dyDescent="0.3">
      <c r="A28" s="91">
        <v>6</v>
      </c>
      <c r="B28" s="91" t="s">
        <v>89</v>
      </c>
      <c r="C28" s="91" t="s">
        <v>90</v>
      </c>
      <c r="D28" s="91" t="s">
        <v>91</v>
      </c>
      <c r="E28" s="91" t="s">
        <v>92</v>
      </c>
      <c r="F28" s="91" t="s">
        <v>48</v>
      </c>
      <c r="G28" s="91" t="s">
        <v>93</v>
      </c>
      <c r="H28" s="90"/>
      <c r="I28" s="70"/>
      <c r="J28" s="68"/>
      <c r="K28" s="69"/>
    </row>
    <row r="29" spans="1:11" ht="30" customHeight="1" x14ac:dyDescent="0.3">
      <c r="A29" s="91">
        <v>7</v>
      </c>
      <c r="B29" s="91" t="s">
        <v>94</v>
      </c>
      <c r="C29" s="91" t="s">
        <v>95</v>
      </c>
      <c r="D29" s="91" t="s">
        <v>96</v>
      </c>
      <c r="E29" s="91" t="s">
        <v>97</v>
      </c>
      <c r="F29" s="91" t="s">
        <v>48</v>
      </c>
      <c r="G29" s="91" t="s">
        <v>88</v>
      </c>
      <c r="H29" s="90"/>
      <c r="I29" s="70"/>
      <c r="J29" s="68"/>
      <c r="K29" s="69"/>
    </row>
    <row r="30" spans="1:11" ht="30" customHeight="1" x14ac:dyDescent="0.3">
      <c r="A30" s="91">
        <v>8</v>
      </c>
      <c r="B30" s="91" t="s">
        <v>98</v>
      </c>
      <c r="C30" s="91" t="s">
        <v>99</v>
      </c>
      <c r="D30" s="91" t="s">
        <v>100</v>
      </c>
      <c r="E30" s="91" t="s">
        <v>101</v>
      </c>
      <c r="F30" s="91" t="s">
        <v>48</v>
      </c>
      <c r="G30" s="91" t="s">
        <v>88</v>
      </c>
      <c r="H30" s="90"/>
      <c r="I30" s="70"/>
      <c r="J30" s="68"/>
      <c r="K30" s="69"/>
    </row>
    <row r="31" spans="1:11" ht="30" customHeight="1" x14ac:dyDescent="0.3">
      <c r="A31" s="91">
        <v>9</v>
      </c>
      <c r="B31" s="91" t="s">
        <v>102</v>
      </c>
      <c r="C31" s="91" t="s">
        <v>103</v>
      </c>
      <c r="D31" s="91" t="s">
        <v>104</v>
      </c>
      <c r="E31" s="91" t="s">
        <v>105</v>
      </c>
      <c r="F31" s="91" t="s">
        <v>70</v>
      </c>
      <c r="G31" s="91" t="s">
        <v>106</v>
      </c>
      <c r="H31" s="90"/>
      <c r="I31" s="70"/>
      <c r="J31" s="68"/>
      <c r="K31" s="69"/>
    </row>
    <row r="32" spans="1:11" ht="30" customHeight="1" x14ac:dyDescent="0.3">
      <c r="A32" s="91">
        <v>10</v>
      </c>
      <c r="B32" s="91" t="s">
        <v>107</v>
      </c>
      <c r="C32" s="91" t="s">
        <v>108</v>
      </c>
      <c r="D32" s="91" t="s">
        <v>109</v>
      </c>
      <c r="E32" s="91" t="s">
        <v>110</v>
      </c>
      <c r="F32" s="91" t="s">
        <v>48</v>
      </c>
      <c r="G32" s="91" t="s">
        <v>111</v>
      </c>
      <c r="H32" s="90"/>
      <c r="I32" s="70"/>
      <c r="J32" s="68"/>
      <c r="K32" s="69"/>
    </row>
    <row r="33" spans="1:11" ht="30" customHeight="1" x14ac:dyDescent="0.3">
      <c r="A33" s="91">
        <v>11</v>
      </c>
      <c r="B33" s="91" t="s">
        <v>112</v>
      </c>
      <c r="C33" s="91" t="s">
        <v>113</v>
      </c>
      <c r="D33" s="91" t="s">
        <v>114</v>
      </c>
      <c r="E33" s="91" t="s">
        <v>115</v>
      </c>
      <c r="F33" s="91" t="s">
        <v>70</v>
      </c>
      <c r="G33" s="91" t="s">
        <v>111</v>
      </c>
      <c r="H33" s="90"/>
      <c r="I33" s="70"/>
      <c r="J33" s="68"/>
      <c r="K33" s="69"/>
    </row>
    <row r="34" spans="1:11" ht="30" customHeight="1" x14ac:dyDescent="0.3">
      <c r="A34" s="91">
        <v>12</v>
      </c>
      <c r="B34" s="91" t="s">
        <v>116</v>
      </c>
      <c r="C34" s="91" t="s">
        <v>117</v>
      </c>
      <c r="D34" s="91" t="s">
        <v>118</v>
      </c>
      <c r="E34" s="91" t="s">
        <v>119</v>
      </c>
      <c r="F34" s="91" t="s">
        <v>48</v>
      </c>
      <c r="G34" s="91" t="s">
        <v>93</v>
      </c>
      <c r="H34" s="90"/>
      <c r="I34" s="70"/>
      <c r="J34" s="68"/>
      <c r="K34" s="69"/>
    </row>
    <row r="35" spans="1:11" ht="30" customHeight="1" x14ac:dyDescent="0.3">
      <c r="A35" s="91">
        <v>13</v>
      </c>
      <c r="B35" s="91" t="s">
        <v>120</v>
      </c>
      <c r="C35" s="91" t="s">
        <v>121</v>
      </c>
      <c r="D35" s="91" t="s">
        <v>122</v>
      </c>
      <c r="E35" s="91" t="s">
        <v>123</v>
      </c>
      <c r="F35" s="91" t="s">
        <v>46</v>
      </c>
      <c r="G35" s="91" t="s">
        <v>71</v>
      </c>
      <c r="H35" s="90"/>
      <c r="I35" s="70"/>
      <c r="J35" s="68"/>
      <c r="K35" s="69"/>
    </row>
    <row r="36" spans="1:11" ht="30" customHeight="1" x14ac:dyDescent="0.3">
      <c r="A36" s="91">
        <v>14</v>
      </c>
      <c r="B36" s="91" t="s">
        <v>124</v>
      </c>
      <c r="C36" s="91" t="s">
        <v>125</v>
      </c>
      <c r="D36" s="91" t="s">
        <v>126</v>
      </c>
      <c r="E36" s="91" t="s">
        <v>127</v>
      </c>
      <c r="F36" s="91" t="s">
        <v>47</v>
      </c>
      <c r="G36" s="91" t="s">
        <v>93</v>
      </c>
      <c r="H36" s="90"/>
      <c r="I36" s="70"/>
      <c r="J36" s="68"/>
      <c r="K36" s="69"/>
    </row>
    <row r="37" spans="1:11" ht="30" customHeight="1" x14ac:dyDescent="0.3">
      <c r="A37" s="91">
        <v>15</v>
      </c>
      <c r="B37" s="91" t="s">
        <v>128</v>
      </c>
      <c r="C37" s="91" t="s">
        <v>129</v>
      </c>
      <c r="D37" s="91" t="s">
        <v>130</v>
      </c>
      <c r="E37" s="91" t="s">
        <v>131</v>
      </c>
      <c r="F37" s="91" t="s">
        <v>70</v>
      </c>
      <c r="G37" s="91" t="s">
        <v>71</v>
      </c>
      <c r="H37" s="90"/>
      <c r="I37" s="70"/>
      <c r="J37" s="68"/>
      <c r="K37" s="69"/>
    </row>
    <row r="38" spans="1:11" ht="30" customHeight="1" x14ac:dyDescent="0.3">
      <c r="A38" s="91">
        <v>16</v>
      </c>
      <c r="B38" s="91" t="s">
        <v>132</v>
      </c>
      <c r="C38" s="91" t="s">
        <v>133</v>
      </c>
      <c r="D38" s="91" t="s">
        <v>134</v>
      </c>
      <c r="E38" s="91" t="s">
        <v>135</v>
      </c>
      <c r="F38" s="91" t="s">
        <v>46</v>
      </c>
      <c r="G38" s="91" t="s">
        <v>71</v>
      </c>
      <c r="H38" s="90"/>
      <c r="I38" s="70"/>
      <c r="J38" s="68"/>
      <c r="K38" s="69"/>
    </row>
    <row r="39" spans="1:11" ht="30" customHeight="1" x14ac:dyDescent="0.3">
      <c r="A39" s="91">
        <v>17</v>
      </c>
      <c r="B39" s="91" t="s">
        <v>136</v>
      </c>
      <c r="C39" s="91" t="s">
        <v>137</v>
      </c>
      <c r="D39" s="91" t="s">
        <v>138</v>
      </c>
      <c r="E39" s="91" t="s">
        <v>139</v>
      </c>
      <c r="F39" s="91" t="s">
        <v>46</v>
      </c>
      <c r="G39" s="91" t="s">
        <v>140</v>
      </c>
      <c r="H39" s="90"/>
      <c r="I39" s="70"/>
      <c r="J39" s="68"/>
      <c r="K39" s="69"/>
    </row>
    <row r="40" spans="1:11" ht="30" customHeight="1" x14ac:dyDescent="0.3">
      <c r="A40" s="91">
        <v>18</v>
      </c>
      <c r="B40" s="91" t="s">
        <v>141</v>
      </c>
      <c r="C40" s="91" t="s">
        <v>142</v>
      </c>
      <c r="D40" s="91" t="s">
        <v>143</v>
      </c>
      <c r="E40" s="91" t="s">
        <v>144</v>
      </c>
      <c r="F40" s="91" t="s">
        <v>47</v>
      </c>
      <c r="G40" s="91" t="s">
        <v>140</v>
      </c>
      <c r="H40" s="90"/>
      <c r="I40" s="70"/>
      <c r="J40" s="68"/>
      <c r="K40" s="69"/>
    </row>
    <row r="41" spans="1:11" ht="30" customHeight="1" x14ac:dyDescent="0.3">
      <c r="A41" s="91">
        <v>19</v>
      </c>
      <c r="B41" s="91" t="s">
        <v>145</v>
      </c>
      <c r="C41" s="91" t="s">
        <v>146</v>
      </c>
      <c r="D41" s="91" t="s">
        <v>147</v>
      </c>
      <c r="E41" s="91" t="s">
        <v>148</v>
      </c>
      <c r="F41" s="91" t="s">
        <v>46</v>
      </c>
      <c r="G41" s="91" t="s">
        <v>140</v>
      </c>
      <c r="H41" s="90"/>
      <c r="I41" s="70"/>
      <c r="J41" s="68"/>
      <c r="K41" s="69"/>
    </row>
    <row r="42" spans="1:11" ht="30" customHeight="1" x14ac:dyDescent="0.3">
      <c r="A42" s="91">
        <v>20</v>
      </c>
      <c r="B42" s="91" t="s">
        <v>149</v>
      </c>
      <c r="C42" s="91" t="s">
        <v>150</v>
      </c>
      <c r="D42" s="91" t="s">
        <v>151</v>
      </c>
      <c r="E42" s="91" t="s">
        <v>152</v>
      </c>
      <c r="F42" s="91" t="s">
        <v>48</v>
      </c>
      <c r="G42" s="91" t="s">
        <v>71</v>
      </c>
      <c r="H42" s="90"/>
      <c r="I42" s="70"/>
      <c r="J42" s="68"/>
      <c r="K42" s="69"/>
    </row>
    <row r="43" spans="1:11" ht="30" customHeight="1" x14ac:dyDescent="0.3">
      <c r="A43" s="91">
        <v>21</v>
      </c>
      <c r="B43" s="91" t="s">
        <v>141</v>
      </c>
      <c r="C43" s="91" t="s">
        <v>153</v>
      </c>
      <c r="D43" s="91" t="s">
        <v>154</v>
      </c>
      <c r="E43" s="91" t="s">
        <v>155</v>
      </c>
      <c r="F43" s="91" t="s">
        <v>70</v>
      </c>
      <c r="G43" s="91" t="s">
        <v>111</v>
      </c>
      <c r="H43" s="90"/>
      <c r="I43" s="70"/>
      <c r="J43" s="68"/>
      <c r="K43" s="69"/>
    </row>
    <row r="44" spans="1:11" ht="30" customHeight="1" x14ac:dyDescent="0.3">
      <c r="A44" s="91">
        <v>22</v>
      </c>
      <c r="B44" s="91" t="s">
        <v>156</v>
      </c>
      <c r="C44" s="91" t="s">
        <v>157</v>
      </c>
      <c r="D44" s="91" t="s">
        <v>158</v>
      </c>
      <c r="E44" s="91" t="s">
        <v>159</v>
      </c>
      <c r="F44" s="91" t="s">
        <v>70</v>
      </c>
      <c r="G44" s="91" t="s">
        <v>106</v>
      </c>
      <c r="H44" s="90"/>
      <c r="I44" s="70"/>
      <c r="J44" s="68"/>
      <c r="K44" s="69"/>
    </row>
    <row r="45" spans="1:11" ht="30" customHeight="1" x14ac:dyDescent="0.3">
      <c r="A45" s="91">
        <v>23</v>
      </c>
      <c r="B45" s="91" t="s">
        <v>160</v>
      </c>
      <c r="C45" s="91" t="s">
        <v>161</v>
      </c>
      <c r="D45" s="91" t="s">
        <v>162</v>
      </c>
      <c r="E45" s="91" t="s">
        <v>163</v>
      </c>
      <c r="F45" s="91" t="s">
        <v>48</v>
      </c>
      <c r="G45" s="91" t="s">
        <v>93</v>
      </c>
      <c r="H45" s="90"/>
      <c r="I45" s="70"/>
      <c r="J45" s="68"/>
      <c r="K45" s="69"/>
    </row>
    <row r="46" spans="1:11" ht="30" customHeight="1" x14ac:dyDescent="0.3">
      <c r="A46" s="91">
        <v>24</v>
      </c>
      <c r="B46" s="91" t="s">
        <v>164</v>
      </c>
      <c r="C46" s="91" t="s">
        <v>165</v>
      </c>
      <c r="D46" s="91" t="s">
        <v>166</v>
      </c>
      <c r="E46" s="91" t="s">
        <v>167</v>
      </c>
      <c r="F46" s="91" t="s">
        <v>70</v>
      </c>
      <c r="G46" s="91" t="s">
        <v>106</v>
      </c>
      <c r="H46" s="90"/>
      <c r="I46" s="70"/>
      <c r="J46" s="68"/>
      <c r="K46" s="69"/>
    </row>
    <row r="47" spans="1:11" ht="30" customHeight="1" x14ac:dyDescent="0.3">
      <c r="A47" s="91">
        <v>25</v>
      </c>
      <c r="B47" s="91" t="s">
        <v>168</v>
      </c>
      <c r="C47" s="91" t="s">
        <v>169</v>
      </c>
      <c r="D47" s="91" t="s">
        <v>170</v>
      </c>
      <c r="E47" s="91" t="s">
        <v>171</v>
      </c>
      <c r="F47" s="91" t="s">
        <v>48</v>
      </c>
      <c r="G47" s="91" t="s">
        <v>88</v>
      </c>
      <c r="H47" s="90"/>
      <c r="I47" s="70"/>
      <c r="J47" s="68"/>
      <c r="K47" s="69"/>
    </row>
    <row r="48" spans="1:11" ht="30" customHeight="1" x14ac:dyDescent="0.3">
      <c r="A48" s="91">
        <v>26</v>
      </c>
      <c r="B48" s="91" t="s">
        <v>172</v>
      </c>
      <c r="C48" s="91" t="s">
        <v>173</v>
      </c>
      <c r="D48" s="91" t="s">
        <v>174</v>
      </c>
      <c r="E48" s="91" t="s">
        <v>175</v>
      </c>
      <c r="F48" s="91" t="s">
        <v>70</v>
      </c>
      <c r="G48" s="91" t="s">
        <v>176</v>
      </c>
      <c r="H48" s="90"/>
      <c r="I48" s="70"/>
      <c r="J48" s="68"/>
      <c r="K48" s="69"/>
    </row>
    <row r="49" spans="1:11" ht="30" customHeight="1" x14ac:dyDescent="0.3">
      <c r="A49" s="91">
        <v>27</v>
      </c>
      <c r="B49" s="91" t="s">
        <v>177</v>
      </c>
      <c r="C49" s="91" t="s">
        <v>178</v>
      </c>
      <c r="D49" s="91" t="s">
        <v>179</v>
      </c>
      <c r="E49" s="91" t="s">
        <v>180</v>
      </c>
      <c r="F49" s="91" t="s">
        <v>48</v>
      </c>
      <c r="G49" s="91" t="s">
        <v>88</v>
      </c>
      <c r="H49" s="90"/>
      <c r="I49" s="70"/>
      <c r="J49" s="68"/>
      <c r="K49" s="69"/>
    </row>
    <row r="50" spans="1:11" ht="30" customHeight="1" x14ac:dyDescent="0.3">
      <c r="A50" s="91">
        <v>28</v>
      </c>
      <c r="B50" s="91" t="s">
        <v>181</v>
      </c>
      <c r="C50" s="91" t="s">
        <v>182</v>
      </c>
      <c r="D50" s="91" t="s">
        <v>183</v>
      </c>
      <c r="E50" s="91" t="s">
        <v>184</v>
      </c>
      <c r="F50" s="91" t="s">
        <v>70</v>
      </c>
      <c r="G50" s="91" t="s">
        <v>71</v>
      </c>
      <c r="H50" s="90"/>
      <c r="I50" s="70"/>
      <c r="J50" s="68"/>
      <c r="K50" s="69"/>
    </row>
    <row r="51" spans="1:11" ht="30" customHeight="1" x14ac:dyDescent="0.3">
      <c r="A51" s="91">
        <v>29</v>
      </c>
      <c r="B51" s="91" t="s">
        <v>185</v>
      </c>
      <c r="C51" s="91" t="s">
        <v>186</v>
      </c>
      <c r="D51" s="91" t="s">
        <v>187</v>
      </c>
      <c r="E51" s="91" t="s">
        <v>188</v>
      </c>
      <c r="F51" s="91" t="s">
        <v>70</v>
      </c>
      <c r="G51" s="91" t="s">
        <v>111</v>
      </c>
      <c r="H51" s="90"/>
      <c r="I51" s="70"/>
      <c r="J51" s="68"/>
      <c r="K51" s="69"/>
    </row>
    <row r="52" spans="1:11" ht="30" customHeight="1" x14ac:dyDescent="0.3">
      <c r="A52" s="91">
        <v>30</v>
      </c>
      <c r="B52" s="91" t="s">
        <v>189</v>
      </c>
      <c r="C52" s="91" t="s">
        <v>190</v>
      </c>
      <c r="D52" s="91" t="s">
        <v>191</v>
      </c>
      <c r="E52" s="91" t="s">
        <v>192</v>
      </c>
      <c r="F52" s="91" t="s">
        <v>48</v>
      </c>
      <c r="G52" s="91" t="s">
        <v>88</v>
      </c>
      <c r="H52" s="90"/>
      <c r="I52" s="70"/>
      <c r="J52" s="68"/>
      <c r="K52" s="69"/>
    </row>
    <row r="53" spans="1:11" ht="30" customHeight="1" x14ac:dyDescent="0.3">
      <c r="A53" s="91">
        <v>31</v>
      </c>
      <c r="B53" s="91" t="s">
        <v>193</v>
      </c>
      <c r="C53" s="91" t="s">
        <v>194</v>
      </c>
      <c r="D53" s="91" t="s">
        <v>195</v>
      </c>
      <c r="E53" s="91" t="s">
        <v>196</v>
      </c>
      <c r="F53" s="91" t="s">
        <v>47</v>
      </c>
      <c r="G53" s="91" t="s">
        <v>140</v>
      </c>
      <c r="H53" s="90"/>
      <c r="I53" s="70"/>
      <c r="J53" s="68"/>
      <c r="K53" s="69"/>
    </row>
    <row r="54" spans="1:11" ht="30" customHeight="1" x14ac:dyDescent="0.3">
      <c r="A54" s="91">
        <v>32</v>
      </c>
      <c r="B54" s="91" t="s">
        <v>197</v>
      </c>
      <c r="C54" s="91" t="s">
        <v>198</v>
      </c>
      <c r="D54" s="91" t="s">
        <v>199</v>
      </c>
      <c r="E54" s="91" t="s">
        <v>200</v>
      </c>
      <c r="F54" s="91" t="s">
        <v>70</v>
      </c>
      <c r="G54" s="91" t="s">
        <v>71</v>
      </c>
      <c r="H54" s="90"/>
      <c r="I54" s="70"/>
      <c r="J54" s="68"/>
      <c r="K54" s="69"/>
    </row>
    <row r="55" spans="1:11" ht="30" customHeight="1" x14ac:dyDescent="0.3">
      <c r="A55" s="91">
        <v>33</v>
      </c>
      <c r="B55" s="91" t="s">
        <v>201</v>
      </c>
      <c r="C55" s="91" t="s">
        <v>202</v>
      </c>
      <c r="D55" s="91" t="s">
        <v>203</v>
      </c>
      <c r="E55" s="91" t="s">
        <v>204</v>
      </c>
      <c r="F55" s="91" t="s">
        <v>70</v>
      </c>
      <c r="G55" s="91" t="s">
        <v>106</v>
      </c>
      <c r="H55" s="90"/>
      <c r="I55" s="70"/>
      <c r="J55" s="68"/>
      <c r="K55" s="69"/>
    </row>
    <row r="56" spans="1:11" ht="30" customHeight="1" x14ac:dyDescent="0.3">
      <c r="A56" s="91">
        <v>34</v>
      </c>
      <c r="B56" s="91" t="s">
        <v>205</v>
      </c>
      <c r="C56" s="91" t="s">
        <v>206</v>
      </c>
      <c r="D56" s="91" t="s">
        <v>207</v>
      </c>
      <c r="E56" s="91" t="s">
        <v>208</v>
      </c>
      <c r="F56" s="91" t="s">
        <v>70</v>
      </c>
      <c r="G56" s="91" t="s">
        <v>111</v>
      </c>
      <c r="H56" s="90"/>
      <c r="I56" s="70"/>
      <c r="J56" s="68"/>
      <c r="K56" s="69"/>
    </row>
    <row r="57" spans="1:11" ht="30" customHeight="1" x14ac:dyDescent="0.3">
      <c r="A57" s="91">
        <v>35</v>
      </c>
      <c r="B57" s="91" t="s">
        <v>209</v>
      </c>
      <c r="C57" s="91" t="s">
        <v>210</v>
      </c>
      <c r="D57" s="91" t="s">
        <v>211</v>
      </c>
      <c r="E57" s="91" t="s">
        <v>212</v>
      </c>
      <c r="F57" s="91" t="s">
        <v>70</v>
      </c>
      <c r="G57" s="91" t="s">
        <v>71</v>
      </c>
      <c r="H57" s="90"/>
      <c r="I57" s="89"/>
      <c r="J57" s="88"/>
      <c r="K57" s="84"/>
    </row>
    <row r="58" spans="1:11" ht="30" customHeight="1" x14ac:dyDescent="0.3">
      <c r="A58" s="91">
        <v>36</v>
      </c>
      <c r="B58" s="91" t="s">
        <v>213</v>
      </c>
      <c r="C58" s="91" t="s">
        <v>214</v>
      </c>
      <c r="D58" s="91" t="s">
        <v>215</v>
      </c>
      <c r="E58" s="91" t="s">
        <v>216</v>
      </c>
      <c r="F58" s="91" t="s">
        <v>70</v>
      </c>
      <c r="G58" s="91" t="s">
        <v>140</v>
      </c>
      <c r="H58" s="90"/>
      <c r="I58" s="70"/>
      <c r="J58" s="68"/>
      <c r="K58" s="69"/>
    </row>
    <row r="59" spans="1:11" ht="30" customHeight="1" x14ac:dyDescent="0.3">
      <c r="A59" s="91">
        <v>37</v>
      </c>
      <c r="B59" s="91" t="s">
        <v>217</v>
      </c>
      <c r="C59" s="91" t="s">
        <v>218</v>
      </c>
      <c r="D59" s="91" t="s">
        <v>219</v>
      </c>
      <c r="E59" s="91" t="s">
        <v>220</v>
      </c>
      <c r="F59" s="91" t="s">
        <v>70</v>
      </c>
      <c r="G59" s="91" t="s">
        <v>111</v>
      </c>
      <c r="H59" s="90"/>
      <c r="I59" s="70"/>
      <c r="J59" s="68"/>
      <c r="K59" s="69"/>
    </row>
    <row r="60" spans="1:11" ht="30" customHeight="1" x14ac:dyDescent="0.3">
      <c r="A60" s="91">
        <v>38</v>
      </c>
      <c r="B60" s="91" t="s">
        <v>221</v>
      </c>
      <c r="C60" s="91" t="s">
        <v>222</v>
      </c>
      <c r="D60" s="91" t="s">
        <v>223</v>
      </c>
      <c r="E60" s="91" t="s">
        <v>224</v>
      </c>
      <c r="F60" s="91" t="s">
        <v>70</v>
      </c>
      <c r="G60" s="91" t="s">
        <v>71</v>
      </c>
      <c r="H60" s="90"/>
      <c r="I60" s="70"/>
      <c r="J60" s="68"/>
      <c r="K60" s="69"/>
    </row>
    <row r="61" spans="1:11" ht="30" customHeight="1" x14ac:dyDescent="0.3">
      <c r="A61" s="91" t="s">
        <v>229</v>
      </c>
      <c r="B61" s="91" t="s">
        <v>225</v>
      </c>
      <c r="C61" s="91" t="s">
        <v>226</v>
      </c>
      <c r="D61" s="91" t="s">
        <v>227</v>
      </c>
      <c r="E61" s="91" t="s">
        <v>228</v>
      </c>
      <c r="F61" s="91" t="s">
        <v>70</v>
      </c>
      <c r="G61" s="91" t="s">
        <v>71</v>
      </c>
      <c r="H61" s="90"/>
      <c r="I61" s="70"/>
      <c r="J61" s="68"/>
      <c r="K61" s="69"/>
    </row>
    <row r="62" spans="1:11" ht="16.2" thickBot="1" x14ac:dyDescent="0.35">
      <c r="A62" s="20"/>
      <c r="B62" s="21"/>
      <c r="C62" s="21"/>
      <c r="D62" s="1"/>
      <c r="E62" s="22"/>
      <c r="F62" s="13"/>
      <c r="G62" s="13"/>
      <c r="H62" s="23"/>
      <c r="I62" s="23"/>
      <c r="J62" s="24"/>
      <c r="K62" s="24"/>
    </row>
    <row r="63" spans="1:11" ht="15" thickTop="1" x14ac:dyDescent="0.25">
      <c r="A63" s="117" t="s">
        <v>3</v>
      </c>
      <c r="B63" s="118"/>
      <c r="C63" s="118"/>
      <c r="D63" s="118"/>
      <c r="E63" s="49"/>
      <c r="F63" s="49"/>
      <c r="G63" s="119" t="s">
        <v>25</v>
      </c>
      <c r="H63" s="119"/>
      <c r="I63" s="118"/>
      <c r="J63" s="119"/>
      <c r="K63" s="120"/>
    </row>
    <row r="64" spans="1:11" x14ac:dyDescent="0.25">
      <c r="A64" s="60" t="s">
        <v>33</v>
      </c>
      <c r="B64" s="18"/>
      <c r="C64" s="18"/>
      <c r="D64" s="61"/>
      <c r="E64" s="26"/>
      <c r="F64" s="58"/>
      <c r="G64" s="25" t="s">
        <v>21</v>
      </c>
      <c r="H64" s="54">
        <v>7</v>
      </c>
      <c r="I64" s="64"/>
      <c r="J64" s="92" t="s">
        <v>19</v>
      </c>
      <c r="K64" s="93">
        <f>COUNTIF(F23:F61,"ЗМС")</f>
        <v>0</v>
      </c>
    </row>
    <row r="65" spans="1:11" x14ac:dyDescent="0.25">
      <c r="A65" s="60" t="s">
        <v>34</v>
      </c>
      <c r="B65" s="18"/>
      <c r="C65" s="18"/>
      <c r="D65" s="61"/>
      <c r="E65" s="2"/>
      <c r="F65" s="59"/>
      <c r="G65" s="27" t="s">
        <v>43</v>
      </c>
      <c r="H65" s="53">
        <f>H66+H69</f>
        <v>39</v>
      </c>
      <c r="I65" s="56"/>
      <c r="J65" s="92" t="s">
        <v>15</v>
      </c>
      <c r="K65" s="93">
        <f>COUNTIF(F23:F61,"МСМК")</f>
        <v>0</v>
      </c>
    </row>
    <row r="66" spans="1:11" x14ac:dyDescent="0.25">
      <c r="A66" s="60" t="s">
        <v>35</v>
      </c>
      <c r="B66" s="18"/>
      <c r="C66" s="18"/>
      <c r="D66" s="61"/>
      <c r="E66" s="2"/>
      <c r="F66" s="59"/>
      <c r="G66" s="27" t="s">
        <v>44</v>
      </c>
      <c r="H66" s="53">
        <f>H67+H68+H70</f>
        <v>38</v>
      </c>
      <c r="I66" s="56"/>
      <c r="J66" s="92" t="s">
        <v>17</v>
      </c>
      <c r="K66" s="93">
        <f>COUNTIF(F23:F61,"МС")</f>
        <v>0</v>
      </c>
    </row>
    <row r="67" spans="1:11" x14ac:dyDescent="0.25">
      <c r="A67" s="60" t="s">
        <v>36</v>
      </c>
      <c r="B67" s="18"/>
      <c r="C67" s="18"/>
      <c r="D67" s="61"/>
      <c r="E67" s="2"/>
      <c r="F67" s="59"/>
      <c r="G67" s="27" t="s">
        <v>39</v>
      </c>
      <c r="H67" s="54">
        <f>COUNT(A23:A61)</f>
        <v>38</v>
      </c>
      <c r="I67" s="55"/>
      <c r="J67" s="92" t="s">
        <v>20</v>
      </c>
      <c r="K67" s="93">
        <f>COUNTIF(F23:F61,"КМС")</f>
        <v>0</v>
      </c>
    </row>
    <row r="68" spans="1:11" x14ac:dyDescent="0.25">
      <c r="A68" s="60"/>
      <c r="B68" s="18"/>
      <c r="C68" s="18"/>
      <c r="D68" s="61"/>
      <c r="E68" s="2"/>
      <c r="F68" s="59"/>
      <c r="G68" s="27" t="s">
        <v>40</v>
      </c>
      <c r="H68" s="54">
        <f>COUNTIF(A23:A61,"НФ")</f>
        <v>0</v>
      </c>
      <c r="I68" s="55"/>
      <c r="J68" s="73" t="s">
        <v>46</v>
      </c>
      <c r="K68" s="67">
        <v>6</v>
      </c>
    </row>
    <row r="69" spans="1:11" x14ac:dyDescent="0.25">
      <c r="A69" s="60"/>
      <c r="B69" s="18"/>
      <c r="C69" s="18"/>
      <c r="D69" s="61"/>
      <c r="E69" s="2"/>
      <c r="F69" s="59"/>
      <c r="G69" s="27" t="s">
        <v>41</v>
      </c>
      <c r="H69" s="42">
        <f>COUNTIF(A23:A61,"НС")</f>
        <v>1</v>
      </c>
      <c r="I69" s="57"/>
      <c r="J69" s="72" t="s">
        <v>48</v>
      </c>
      <c r="K69" s="67">
        <v>11</v>
      </c>
    </row>
    <row r="70" spans="1:11" x14ac:dyDescent="0.25">
      <c r="A70" s="60"/>
      <c r="B70" s="18"/>
      <c r="C70" s="18"/>
      <c r="D70" s="61"/>
      <c r="E70" s="29"/>
      <c r="F70" s="65"/>
      <c r="G70" s="27" t="s">
        <v>42</v>
      </c>
      <c r="H70" s="42">
        <f>COUNTIF(A23:A61,"ДСКВ")</f>
        <v>0</v>
      </c>
      <c r="I70" s="66"/>
      <c r="J70" s="71" t="s">
        <v>47</v>
      </c>
      <c r="K70" s="67">
        <v>3</v>
      </c>
    </row>
    <row r="71" spans="1:11" x14ac:dyDescent="0.25">
      <c r="A71" s="30"/>
      <c r="K71" s="31"/>
    </row>
    <row r="72" spans="1:11" ht="15.6" x14ac:dyDescent="0.25">
      <c r="A72" s="138" t="s">
        <v>2</v>
      </c>
      <c r="B72" s="139"/>
      <c r="C72" s="139"/>
      <c r="D72" s="139"/>
      <c r="E72" s="140" t="s">
        <v>7</v>
      </c>
      <c r="F72" s="140"/>
      <c r="G72" s="140"/>
      <c r="H72" s="140"/>
      <c r="I72" s="140" t="s">
        <v>37</v>
      </c>
      <c r="J72" s="140"/>
      <c r="K72" s="141"/>
    </row>
    <row r="73" spans="1:11" x14ac:dyDescent="0.25">
      <c r="A73" s="30"/>
      <c r="B73" s="2"/>
      <c r="C73" s="2"/>
      <c r="E73" s="2"/>
      <c r="F73" s="26"/>
      <c r="G73" s="26"/>
      <c r="H73" s="26"/>
      <c r="I73" s="26"/>
      <c r="J73" s="26"/>
      <c r="K73" s="35"/>
    </row>
    <row r="74" spans="1:11" x14ac:dyDescent="0.25">
      <c r="A74" s="32"/>
      <c r="D74" s="33"/>
      <c r="E74" s="62"/>
      <c r="F74" s="33"/>
      <c r="G74" s="33"/>
      <c r="H74" s="63"/>
      <c r="I74" s="63"/>
      <c r="J74" s="33"/>
      <c r="K74" s="34"/>
    </row>
    <row r="75" spans="1:11" x14ac:dyDescent="0.25">
      <c r="A75" s="32"/>
      <c r="D75" s="33"/>
      <c r="E75" s="62"/>
      <c r="F75" s="33"/>
      <c r="G75" s="33"/>
      <c r="H75" s="63"/>
      <c r="I75" s="63"/>
      <c r="J75" s="33"/>
      <c r="K75" s="34"/>
    </row>
    <row r="76" spans="1:11" x14ac:dyDescent="0.25">
      <c r="A76" s="32"/>
      <c r="D76" s="33"/>
      <c r="E76" s="62"/>
      <c r="F76" s="33"/>
      <c r="G76" s="33"/>
      <c r="H76" s="63"/>
      <c r="I76" s="63"/>
      <c r="J76" s="33"/>
      <c r="K76" s="34"/>
    </row>
    <row r="77" spans="1:11" x14ac:dyDescent="0.25">
      <c r="A77" s="32"/>
      <c r="D77" s="33"/>
      <c r="E77" s="62"/>
      <c r="F77" s="33"/>
      <c r="G77" s="33"/>
      <c r="H77" s="63"/>
      <c r="I77" s="63"/>
      <c r="J77" s="33"/>
      <c r="K77" s="34"/>
    </row>
    <row r="78" spans="1:11" ht="16.2" thickBot="1" x14ac:dyDescent="0.3">
      <c r="A78" s="142" t="str">
        <f>G18</f>
        <v>МЯГКОВА Е.А. (IК, г. Саранск)</v>
      </c>
      <c r="B78" s="143"/>
      <c r="C78" s="143"/>
      <c r="D78" s="143"/>
      <c r="E78" s="143" t="str">
        <f>G17</f>
        <v>БОЯРОВ В.В. (ВК, г. Саранск)</v>
      </c>
      <c r="F78" s="143"/>
      <c r="G78" s="143"/>
      <c r="H78" s="143"/>
      <c r="I78" s="143" t="str">
        <f>G19</f>
        <v>ГРИГОРЬЕВА Л.Ю. (ВК, г. Пенза)</v>
      </c>
      <c r="J78" s="143"/>
      <c r="K78" s="144"/>
    </row>
    <row r="79" spans="1:11" ht="14.4" thickTop="1" x14ac:dyDescent="0.25"/>
    <row r="80" spans="1:11" ht="18" x14ac:dyDescent="0.25">
      <c r="A80" s="45"/>
      <c r="B80" s="46"/>
      <c r="C80" s="46"/>
      <c r="D80" s="45"/>
      <c r="E80" s="47"/>
      <c r="F80" s="45"/>
      <c r="G80" s="45"/>
      <c r="H80" s="48"/>
      <c r="I80" s="48"/>
      <c r="J80" s="45"/>
      <c r="K80" s="45"/>
    </row>
    <row r="81" spans="1:7" ht="21" x14ac:dyDescent="0.25">
      <c r="A81" s="43"/>
      <c r="B81" s="43"/>
      <c r="C81" s="44"/>
      <c r="D81" s="137"/>
      <c r="E81" s="137"/>
      <c r="F81" s="137"/>
      <c r="G81" s="137"/>
    </row>
    <row r="82" spans="1:7" ht="18" x14ac:dyDescent="0.25">
      <c r="D82" s="45"/>
    </row>
  </sheetData>
  <autoFilter ref="A22:G22" xr:uid="{00000000-0009-0000-0000-000000000000}">
    <sortState xmlns:xlrd2="http://schemas.microsoft.com/office/spreadsheetml/2017/richdata2" ref="A23:G55">
      <sortCondition ref="A22"/>
    </sortState>
  </autoFilter>
  <mergeCells count="28">
    <mergeCell ref="D81:G81"/>
    <mergeCell ref="A72:D72"/>
    <mergeCell ref="E72:H72"/>
    <mergeCell ref="I72:K72"/>
    <mergeCell ref="A78:D78"/>
    <mergeCell ref="E78:H78"/>
    <mergeCell ref="I78:K78"/>
    <mergeCell ref="A63:D63"/>
    <mergeCell ref="G63:K63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verticalDpi="0" r:id="rId1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2025-07-19T12:24:10Z</cp:lastPrinted>
  <dcterms:created xsi:type="dcterms:W3CDTF">1996-10-08T23:32:33Z</dcterms:created>
  <dcterms:modified xsi:type="dcterms:W3CDTF">2025-07-19T12:24:14Z</dcterms:modified>
</cp:coreProperties>
</file>