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\Documents\ПРОТОКОЛЫ НА РУСБАЙК\ГИТ 200 С МЕСТА\"/>
    </mc:Choice>
  </mc:AlternateContent>
  <bookViews>
    <workbookView xWindow="0" yWindow="0" windowWidth="24000" windowHeight="9105"/>
  </bookViews>
  <sheets>
    <sheet name="ю 15-1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2" i="1" l="1"/>
  <c r="H52" i="1"/>
  <c r="H51" i="1"/>
  <c r="M48" i="1"/>
  <c r="M47" i="1"/>
  <c r="M46" i="1"/>
</calcChain>
</file>

<file path=xl/sharedStrings.xml><?xml version="1.0" encoding="utf-8"?>
<sst xmlns="http://schemas.openxmlformats.org/spreadsheetml/2006/main" count="157" uniqueCount="112">
  <si>
    <t xml:space="preserve">    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</si>
  <si>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</si>
  <si>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</si>
  <si>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РОО "Федерация велосипедного спорта Воронежской области области"</t>
  </si>
  <si>
    <t>МЕЖРЕГИОНАЛЬНЫЕ СОРЕВНОВАНИЯ</t>
  </si>
  <si>
    <t>по велосипедному спорту</t>
  </si>
  <si>
    <t>ПЦФО</t>
  </si>
  <si>
    <t xml:space="preserve">ИТОГОВЫЙ ПРОТОКОЛ </t>
  </si>
  <si>
    <t>трек - гит с места 200 м</t>
  </si>
  <si>
    <t>ЮНОШИ 15-16 ЛЕТ</t>
  </si>
  <si>
    <r>
      <rPr>
        <b/>
        <sz val="11"/>
        <rFont val="Calibri"/>
        <charset val="204"/>
        <scheme val="minor"/>
      </rPr>
      <t xml:space="preserve"> МЕСТО ПРОВЕДЕНИЯ:</t>
    </r>
    <r>
      <rPr>
        <sz val="11"/>
        <rFont val="Calibri"/>
        <charset val="204"/>
        <scheme val="minor"/>
      </rPr>
      <t xml:space="preserve"> г. ВОРОНЕЖ, СК Велотрек</t>
    </r>
  </si>
  <si>
    <r>
      <rPr>
        <b/>
        <sz val="11"/>
        <rFont val="Calibri"/>
        <charset val="204"/>
        <scheme val="minor"/>
      </rPr>
      <t>НАЧАЛО ГОНКИ:</t>
    </r>
    <r>
      <rPr>
        <sz val="11"/>
        <rFont val="Calibri"/>
        <charset val="204"/>
        <scheme val="minor"/>
      </rPr>
      <t xml:space="preserve"> 12ч 30м </t>
    </r>
  </si>
  <si>
    <t xml:space="preserve">Номер-код ВРВС </t>
  </si>
  <si>
    <t xml:space="preserve"> 0080431611Я</t>
  </si>
  <si>
    <r>
      <rPr>
        <b/>
        <sz val="11"/>
        <rFont val="Calibri"/>
        <charset val="204"/>
        <scheme val="minor"/>
      </rPr>
      <t xml:space="preserve"> ДАТА ПРОВЕДЕНИЯ: 16</t>
    </r>
    <r>
      <rPr>
        <sz val="11"/>
        <rFont val="Calibri"/>
        <charset val="204"/>
        <scheme val="minor"/>
      </rPr>
      <t xml:space="preserve"> июля 2025г.</t>
    </r>
  </si>
  <si>
    <r>
      <rPr>
        <b/>
        <sz val="11"/>
        <rFont val="Calibri"/>
        <charset val="204"/>
        <scheme val="minor"/>
      </rPr>
      <t>ОКОНЧАНИЕ ГОНКИ:</t>
    </r>
    <r>
      <rPr>
        <sz val="11"/>
        <rFont val="Calibri"/>
        <charset val="204"/>
        <scheme val="minor"/>
      </rPr>
      <t xml:space="preserve">  13ч 50м</t>
    </r>
  </si>
  <si>
    <t xml:space="preserve">ЕКП 2025 № </t>
  </si>
  <si>
    <t>2008360018034159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</si>
  <si>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</si>
  <si>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</si>
  <si>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</si>
  <si>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</si>
  <si>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</si>
  <si>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</si>
  <si>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ВОРГАНОВ А.А. (1К, г. ВОРОНЕЖ) </t>
  </si>
  <si>
    <t>ДЛИНА ТРЕКА:</t>
  </si>
  <si>
    <t>200 м</t>
  </si>
  <si>
    <t>ГЛАВНЫЙ СЕКРЕТАРЬ:</t>
  </si>
  <si>
    <t>ДОБРОСОЦКАЯ Т.В. ( 1К, г. ВОРОНЕЖ)</t>
  </si>
  <si>
    <t>ПРОТЯЖЕННОСТЬ ДИСТАНЦИИ:</t>
  </si>
  <si>
    <t>СУДЬЯ НА ФИНИШЕ:</t>
  </si>
  <si>
    <t>ЕЛИФЕРОВ А.В. (ВК, г.ВОРОНЕЖ)</t>
  </si>
  <si>
    <t>КРУГОВ/п.ф 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</si>
  <si>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</si>
  <si>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</si>
  <si>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</si>
  <si>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</si>
  <si>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</si>
  <si>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</si>
  <si>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</si>
  <si>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</si>
  <si>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</si>
  <si>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</si>
  <si>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</si>
  <si>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</si>
  <si>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 xml:space="preserve">100 м </t>
  </si>
  <si>
    <t>101 452 018 09</t>
  </si>
  <si>
    <t>ШАЛАГИН Олег Владимирович</t>
  </si>
  <si>
    <t>КМС</t>
  </si>
  <si>
    <t>Ярославская область</t>
  </si>
  <si>
    <t>101 515 313 60</t>
  </si>
  <si>
    <t>РЕШЕТНИКОВ Тимофей Сергеевич</t>
  </si>
  <si>
    <t>2 СР</t>
  </si>
  <si>
    <t>Московская область</t>
  </si>
  <si>
    <t>101 548 293 60</t>
  </si>
  <si>
    <t xml:space="preserve">ДОБРОСОЦКИЙ Богдан Святославович       </t>
  </si>
  <si>
    <t>Воронежская область</t>
  </si>
  <si>
    <t>101 548 126 87</t>
  </si>
  <si>
    <t xml:space="preserve">АСТАФУРОВ Иван Владиславович              </t>
  </si>
  <si>
    <t>101 493 010 67</t>
  </si>
  <si>
    <t>КИСЕЛЕВ Дмитрий Сергеевич</t>
  </si>
  <si>
    <t>1 СР</t>
  </si>
  <si>
    <t>101 419 098 69</t>
  </si>
  <si>
    <t>ЗУБЕЦ Вадим Алексеевич</t>
  </si>
  <si>
    <t>101 441 409 70</t>
  </si>
  <si>
    <t>СЕМАШКО Руслан Романович</t>
  </si>
  <si>
    <t>101 538 156 11</t>
  </si>
  <si>
    <t>БРОВЧЕНКО Валерий Алексеевич</t>
  </si>
  <si>
    <t>3 СР</t>
  </si>
  <si>
    <t>101 533 704 21</t>
  </si>
  <si>
    <t>ЮРЬЕВ Артем Юрьевич</t>
  </si>
  <si>
    <t>101 527 938 75</t>
  </si>
  <si>
    <t>ТУРЫГИН Глеб Владиславович</t>
  </si>
  <si>
    <t xml:space="preserve">101 653 445 73 </t>
  </si>
  <si>
    <t>ЕРЁМЕНКО Андрей Александрович</t>
  </si>
  <si>
    <t>1 сп.юн.р.</t>
  </si>
  <si>
    <t>101 539 074 56</t>
  </si>
  <si>
    <t>АФАНАСЬЕВ Пётр Андреевич</t>
  </si>
  <si>
    <t>101 611 919 54</t>
  </si>
  <si>
    <t>ПСАРЁВ Егор Романович</t>
  </si>
  <si>
    <t>101 611 943 78</t>
  </si>
  <si>
    <t>КУЧЕРЕНКО Даниил Евгеньевич</t>
  </si>
  <si>
    <t>101 637 061 73</t>
  </si>
  <si>
    <t>ПАРАМОНОВ Денис Викторович</t>
  </si>
  <si>
    <t>101 630 907 30</t>
  </si>
  <si>
    <t xml:space="preserve">ИГНАТУЩЕНКО Дмитрий  Денисович        </t>
  </si>
  <si>
    <t>101 655 395 74</t>
  </si>
  <si>
    <t>ПРОНИН Дмитрий Сергеевич</t>
  </si>
  <si>
    <t>101 424 017 41</t>
  </si>
  <si>
    <t>ШИШКИН Савва Андреевич</t>
  </si>
  <si>
    <t>Липецкая оласть</t>
  </si>
  <si>
    <t>101 529 065 38</t>
  </si>
  <si>
    <t>КНЯЗЕВ Артем Алексеевич</t>
  </si>
  <si>
    <t>101 653 513 35</t>
  </si>
  <si>
    <t>ВИСТИН Андрей Романович</t>
  </si>
  <si>
    <t>Н/Ф</t>
  </si>
  <si>
    <t>101 410 128 23</t>
  </si>
  <si>
    <t>КУЛИКОВ Владислав Александрович</t>
  </si>
  <si>
    <t>ПОГОДНЫЕ УСЛОВИЯ</t>
  </si>
  <si>
    <t>СТАТИСТИКА ГОНКИ</t>
  </si>
  <si>
    <t>Температура: +30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</si>
  <si>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</si>
  <si>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</si>
  <si>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</si>
  <si>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</si>
  <si>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</si>
  <si>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</si>
  <si>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</si>
  <si>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</si>
  <si>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</si>
  <si>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Дисквалифицировано</t>
  </si>
  <si>
    <t>Н. стартовало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</si>
</sst>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0.000"/>
    <numFmt numFmtId="166" formatCode="#\ ##0"/>
  </numFmts>
  <fonts count="19">
    <font>
      <sz val="11"/>
      <color theme="1"/>
      <name val="Calibri"/>
      <charset val="204"/>
      <scheme val="minor"/>
    </font>
    <font>
      <sz val="14"/>
      <name val="Calibri"/>
      <charset val="204"/>
      <scheme val="minor"/>
    </font>
    <font>
      <sz val="14"/>
      <color theme="1"/>
      <name val="Calibri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theme="1"/>
      <name val="Calibri"/>
      <charset val="204"/>
      <scheme val="minor"/>
    </font>
    <font>
      <b/>
      <sz val="14"/>
      <name val="Calibri"/>
      <charset val="204"/>
      <scheme val="minor"/>
    </font>
    <font>
      <b/>
      <sz val="16"/>
      <name val="Calibri"/>
      <charset val="204"/>
      <scheme val="minor"/>
    </font>
    <font>
      <sz val="10"/>
      <name val="Calibri"/>
      <charset val="204"/>
      <scheme val="minor"/>
    </font>
    <font>
      <b/>
      <sz val="11"/>
      <name val="Calibri"/>
      <charset val="204"/>
      <scheme val="minor"/>
    </font>
    <font>
      <sz val="11"/>
      <name val="Calibri"/>
      <charset val="204"/>
      <scheme val="minor"/>
    </font>
    <font>
      <b/>
      <sz val="10"/>
      <name val="Calibri"/>
      <charset val="204"/>
      <scheme val="minor"/>
    </font>
    <font>
      <b/>
      <sz val="8"/>
      <name val="Calibri"/>
      <charset val="204"/>
      <scheme val="minor"/>
    </font>
    <font>
      <b/>
      <sz val="9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name val="Calibri"/>
      <charset val="204"/>
      <scheme val="minor"/>
    </font>
    <font>
      <sz val="12"/>
      <name val="Calibri"/>
      <charset val="204"/>
      <scheme val="minor"/>
    </font>
    <font>
      <sz val="10"/>
      <name val="Calibri"/>
      <charset val="204"/>
    </font>
    <font>
      <sz val="9"/>
      <name val="Calibri"/>
      <charset val="204"/>
      <scheme val="minor"/>
    </font>
    <font>
      <sz val="11"/>
      <color rgb="FFFF0000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069185460982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7" fillId="0" borderId="10" xfId="0" applyFont="1" applyBorder="1"/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11" xfId="0" applyFont="1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right" vertical="center"/>
    </xf>
    <xf numFmtId="0" fontId="10" fillId="0" borderId="13" xfId="0" applyFont="1" applyBorder="1" applyAlignment="1">
      <alignment vertical="center"/>
    </xf>
    <xf numFmtId="49" fontId="10" fillId="0" borderId="13" xfId="0" applyNumberFormat="1" applyFont="1" applyBorder="1" applyAlignment="1">
      <alignment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horizontal="right"/>
    </xf>
    <xf numFmtId="0" fontId="8" fillId="0" borderId="17" xfId="0" applyFont="1" applyBorder="1" applyAlignment="1">
      <alignment horizontal="left" vertical="center"/>
    </xf>
    <xf numFmtId="0" fontId="9" fillId="0" borderId="15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8" fillId="0" borderId="17" xfId="0" applyFont="1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 wrapText="1"/>
    </xf>
    <xf numFmtId="164" fontId="13" fillId="0" borderId="35" xfId="0" applyNumberFormat="1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/>
    </xf>
    <xf numFmtId="165" fontId="14" fillId="0" borderId="36" xfId="0" applyNumberFormat="1" applyFont="1" applyBorder="1" applyAlignment="1">
      <alignment horizontal="center" vertical="center"/>
    </xf>
    <xf numFmtId="165" fontId="9" fillId="0" borderId="36" xfId="0" applyNumberFormat="1" applyFont="1" applyBorder="1" applyAlignment="1">
      <alignment horizontal="center"/>
    </xf>
    <xf numFmtId="165" fontId="9" fillId="0" borderId="36" xfId="0" applyNumberFormat="1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13" fillId="3" borderId="35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 wrapText="1"/>
    </xf>
    <xf numFmtId="164" fontId="13" fillId="3" borderId="35" xfId="0" applyNumberFormat="1" applyFont="1" applyFill="1" applyBorder="1" applyAlignment="1">
      <alignment horizontal="center" vertical="center" wrapText="1"/>
    </xf>
    <xf numFmtId="164" fontId="13" fillId="0" borderId="35" xfId="0" applyNumberFormat="1" applyFont="1" applyBorder="1" applyAlignment="1">
      <alignment horizontal="center" vertical="center" wrapText="1"/>
    </xf>
    <xf numFmtId="166" fontId="13" fillId="0" borderId="35" xfId="0" applyNumberFormat="1" applyFont="1" applyBorder="1" applyAlignment="1">
      <alignment horizontal="center" vertical="center"/>
    </xf>
    <xf numFmtId="165" fontId="15" fillId="0" borderId="36" xfId="0" applyNumberFormat="1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wrapText="1"/>
    </xf>
    <xf numFmtId="165" fontId="9" fillId="0" borderId="35" xfId="0" applyNumberFormat="1" applyFont="1" applyBorder="1" applyAlignment="1">
      <alignment horizontal="center" vertical="center"/>
    </xf>
    <xf numFmtId="165" fontId="15" fillId="0" borderId="35" xfId="0" applyNumberFormat="1" applyFont="1" applyBorder="1" applyAlignment="1">
      <alignment horizontal="center" vertical="center"/>
    </xf>
    <xf numFmtId="165" fontId="9" fillId="0" borderId="35" xfId="0" applyNumberFormat="1" applyFont="1" applyBorder="1" applyAlignment="1">
      <alignment horizontal="center"/>
    </xf>
    <xf numFmtId="0" fontId="8" fillId="2" borderId="19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49" fontId="17" fillId="0" borderId="0" xfId="0" applyNumberFormat="1" applyFont="1" applyAlignment="1">
      <alignment vertical="center"/>
    </xf>
    <xf numFmtId="0" fontId="17" fillId="0" borderId="5" xfId="0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</cellXfs>
  <cellStyles count="1">
    <cellStyle name="Обычный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441614</xdr:colOff>
      <xdr:row>1</xdr:row>
      <xdr:rowOff>34636</xdr:rowOff>
    </xdr:from>
    <xdr:to>
      <xdr:col>12</xdr:col>
      <xdr:colOff>173181</xdr:colOff>
      <xdr:row>5</xdr:row>
      <xdr:rowOff>103909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4204A9DD-7544-415E-B79B-5FF55FE7AD38}"/>
            </a:ext>
          </a:extLst>
        </xdr:cNvPr>
        <xdr:cNvGrpSpPr/>
      </xdr:nvGrpSpPr>
      <xdr:grpSpPr>
        <a:xfrm>
          <a:off x="441614" y="272761"/>
          <a:ext cx="12409342" cy="1021773"/>
          <a:chOff x="172508" y="179916"/>
          <a:chExt cx="10405533" cy="769055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F25A9EC5-9950-45A2-8A3B-52CA3844B343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2508" y="179916"/>
            <a:ext cx="667808" cy="727864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24D3B36E-21AD-43C7-A49E-B9E12532EA75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57092" y="232833"/>
            <a:ext cx="618275" cy="573618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5AB0748C-4A4B-44F1-AB45-38399201E1F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57858" y="243418"/>
            <a:ext cx="620183" cy="695324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FA62E37D-A997-4D0A-AE60-06A0FB82014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009593" y="190498"/>
            <a:ext cx="534557" cy="75847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topLeftCell="A13" workbookViewId="0">
      <selection activeCell="F32" sqref="F32"/>
    </sheetView>
  </sheetViews>
  <sheetFormatPr defaultColWidth="9" defaultRowHeight="15"/>
  <cols>
    <col min="3" max="3" width="16.5703125" customWidth="1"/>
    <col min="4" max="4" width="42" customWidth="1"/>
    <col min="5" max="5" width="12.42578125" customWidth="1"/>
    <col min="6" max="6" width="12" customWidth="1"/>
    <col min="7" max="7" width="36" customWidth="1"/>
    <col min="8" max="8" width="11.140625" customWidth="1"/>
    <col min="12" max="12" width="15" customWidth="1"/>
    <col min="13" max="13" width="17.28515625" customWidth="1"/>
  </cols>
  <sheetData>
    <row r="1" spans="1:13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.7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.7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21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1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21.75" thickBot="1">
      <c r="A8" s="6" t="s">
        <v>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9.5" thickTop="1">
      <c r="A9" s="7" t="s">
        <v>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</row>
    <row r="10" spans="1:13" ht="18.75">
      <c r="A10" s="10" t="s">
        <v>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</row>
    <row r="11" spans="1:13" ht="18.75">
      <c r="A11" s="10" t="s">
        <v>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2"/>
    </row>
    <row r="12" spans="1:13" ht="21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6"/>
    </row>
    <row r="13" spans="1:13">
      <c r="A13" s="17" t="s">
        <v>10</v>
      </c>
      <c r="B13" s="18"/>
      <c r="C13" s="18"/>
      <c r="D13" s="19"/>
      <c r="E13" s="20"/>
      <c r="F13" s="20"/>
      <c r="G13" s="21" t="s">
        <v>11</v>
      </c>
      <c r="H13" s="20"/>
      <c r="I13" s="22"/>
      <c r="J13" s="22"/>
      <c r="K13" s="23"/>
      <c r="L13" s="24" t="s">
        <v>12</v>
      </c>
      <c r="M13" s="24" t="s">
        <v>13</v>
      </c>
    </row>
    <row r="14" spans="1:13">
      <c r="A14" s="25" t="s">
        <v>14</v>
      </c>
      <c r="B14" s="26"/>
      <c r="C14" s="26"/>
      <c r="D14" s="27"/>
      <c r="E14" s="27"/>
      <c r="F14" s="27"/>
      <c r="G14" s="28" t="s">
        <v>15</v>
      </c>
      <c r="H14" s="27"/>
      <c r="I14" s="29"/>
      <c r="J14" s="29"/>
      <c r="K14" s="29"/>
      <c r="L14" s="30" t="s">
        <v>16</v>
      </c>
      <c r="M14" s="31" t="s">
        <v>17</v>
      </c>
    </row>
    <row r="15" spans="1:13">
      <c r="A15" s="32" t="s">
        <v>18</v>
      </c>
      <c r="B15" s="33"/>
      <c r="C15" s="33"/>
      <c r="D15" s="33"/>
      <c r="E15" s="33"/>
      <c r="F15" s="33"/>
      <c r="G15" s="34"/>
      <c r="H15" s="35" t="s">
        <v>19</v>
      </c>
      <c r="I15" s="36"/>
      <c r="J15" s="36"/>
      <c r="K15" s="36"/>
      <c r="L15" s="36"/>
      <c r="M15" s="37"/>
    </row>
    <row r="16" spans="1:13">
      <c r="A16" s="38" t="s">
        <v>20</v>
      </c>
      <c r="B16" s="39"/>
      <c r="C16" s="39"/>
      <c r="D16" s="40"/>
      <c r="E16" s="41"/>
      <c r="F16" s="40"/>
      <c r="G16" s="42"/>
      <c r="H16" s="43" t="s">
        <v>21</v>
      </c>
      <c r="I16" s="44"/>
      <c r="J16" s="44"/>
      <c r="K16" s="44"/>
      <c r="L16" s="45"/>
      <c r="M16" s="46" t="s">
        <v>22</v>
      </c>
    </row>
    <row r="17" spans="1:13">
      <c r="A17" s="38" t="s">
        <v>23</v>
      </c>
      <c r="B17" s="39"/>
      <c r="C17" s="39"/>
      <c r="D17" s="44"/>
      <c r="E17" s="41"/>
      <c r="F17" s="40"/>
      <c r="G17" s="42" t="s">
        <v>24</v>
      </c>
      <c r="H17" s="43" t="s">
        <v>25</v>
      </c>
      <c r="I17" s="44"/>
      <c r="J17" s="44"/>
      <c r="K17" s="44"/>
      <c r="L17" s="45"/>
      <c r="M17" s="46" t="s">
        <v>26</v>
      </c>
    </row>
    <row r="18" spans="1:13">
      <c r="A18" s="38" t="s">
        <v>27</v>
      </c>
      <c r="B18" s="39"/>
      <c r="C18" s="39"/>
      <c r="D18" s="44"/>
      <c r="E18" s="41"/>
      <c r="F18" s="40"/>
      <c r="G18" s="47" t="s">
        <v>28</v>
      </c>
      <c r="H18" s="48" t="s">
        <v>29</v>
      </c>
      <c r="I18" s="44"/>
      <c r="J18" s="44"/>
      <c r="K18" s="44"/>
      <c r="L18" s="45"/>
      <c r="M18" s="49" t="s">
        <v>26</v>
      </c>
    </row>
    <row r="19" spans="1:13" ht="15.75" thickBot="1">
      <c r="A19" s="38" t="s">
        <v>30</v>
      </c>
      <c r="B19" s="50"/>
      <c r="C19" s="50"/>
      <c r="D19" s="51"/>
      <c r="E19" s="51"/>
      <c r="F19" s="51"/>
      <c r="G19" s="42" t="s">
        <v>31</v>
      </c>
      <c r="H19" s="48" t="s">
        <v>32</v>
      </c>
      <c r="I19" s="44"/>
      <c r="J19" s="44"/>
      <c r="K19" s="44"/>
      <c r="L19" s="45"/>
      <c r="M19" s="49"/>
    </row>
    <row r="20" spans="1:13" ht="16.5" thickTop="1" thickBot="1">
      <c r="A20" s="52"/>
      <c r="B20" s="53"/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5"/>
    </row>
    <row r="21" spans="1:13" ht="46.5" thickTop="1" thickBot="1">
      <c r="A21" s="56" t="s">
        <v>33</v>
      </c>
      <c r="B21" s="57" t="s">
        <v>34</v>
      </c>
      <c r="C21" s="58" t="s">
        <v>35</v>
      </c>
      <c r="D21" s="58" t="s">
        <v>36</v>
      </c>
      <c r="E21" s="58" t="s">
        <v>37</v>
      </c>
      <c r="F21" s="58" t="s">
        <v>38</v>
      </c>
      <c r="G21" s="58" t="s">
        <v>39</v>
      </c>
      <c r="H21" s="59" t="s">
        <v>40</v>
      </c>
      <c r="I21" s="57" t="s">
        <v>41</v>
      </c>
      <c r="J21" s="60"/>
      <c r="K21" s="57" t="s">
        <v>42</v>
      </c>
      <c r="L21" s="61" t="s">
        <v>43</v>
      </c>
      <c r="M21" s="62" t="s">
        <v>44</v>
      </c>
    </row>
    <row r="22" spans="1:13" ht="16.5" thickTop="1" thickBot="1">
      <c r="A22" s="63"/>
      <c r="B22" s="64"/>
      <c r="C22" s="64"/>
      <c r="D22" s="64"/>
      <c r="E22" s="64"/>
      <c r="F22" s="64"/>
      <c r="G22" s="64"/>
      <c r="H22" s="65" t="s">
        <v>45</v>
      </c>
      <c r="I22" s="66"/>
      <c r="J22" s="67"/>
      <c r="K22" s="64"/>
      <c r="L22" s="68"/>
      <c r="M22" s="69"/>
    </row>
    <row r="23" spans="1:13" ht="16.5" thickTop="1">
      <c r="A23" s="70">
        <v>1</v>
      </c>
      <c r="B23" s="70">
        <v>40</v>
      </c>
      <c r="C23" s="71" t="s">
        <v>46</v>
      </c>
      <c r="D23" s="72" t="s">
        <v>47</v>
      </c>
      <c r="E23" s="73">
        <v>40004</v>
      </c>
      <c r="F23" s="71" t="s">
        <v>48</v>
      </c>
      <c r="G23" s="71" t="s">
        <v>49</v>
      </c>
      <c r="H23" s="74">
        <v>11.188000000000001</v>
      </c>
      <c r="I23" s="75">
        <v>17.800999999999998</v>
      </c>
      <c r="J23" s="76">
        <v>6.6130000000000004</v>
      </c>
      <c r="K23" s="77">
        <v>40.4471658895568</v>
      </c>
      <c r="L23" s="78" t="s">
        <v>48</v>
      </c>
      <c r="M23" s="79"/>
    </row>
    <row r="24" spans="1:13" ht="15.75">
      <c r="A24" s="70">
        <v>2</v>
      </c>
      <c r="B24" s="70">
        <v>32</v>
      </c>
      <c r="C24" s="71" t="s">
        <v>50</v>
      </c>
      <c r="D24" s="72" t="s">
        <v>51</v>
      </c>
      <c r="E24" s="73">
        <v>40291</v>
      </c>
      <c r="F24" s="71" t="s">
        <v>52</v>
      </c>
      <c r="G24" s="71" t="s">
        <v>53</v>
      </c>
      <c r="H24" s="74">
        <v>12.26</v>
      </c>
      <c r="I24" s="75">
        <v>17.923999999999999</v>
      </c>
      <c r="J24" s="76">
        <v>5.6639999999999997</v>
      </c>
      <c r="K24" s="77">
        <v>40.169604998884203</v>
      </c>
      <c r="L24" s="80"/>
      <c r="M24" s="81"/>
    </row>
    <row r="25" spans="1:13" ht="15.75">
      <c r="A25" s="70">
        <v>3</v>
      </c>
      <c r="B25" s="70">
        <v>30</v>
      </c>
      <c r="C25" s="82" t="s">
        <v>54</v>
      </c>
      <c r="D25" s="83" t="s">
        <v>55</v>
      </c>
      <c r="E25" s="84">
        <v>41247</v>
      </c>
      <c r="F25" s="83" t="s">
        <v>52</v>
      </c>
      <c r="G25" s="82" t="s">
        <v>56</v>
      </c>
      <c r="H25" s="74">
        <v>10.97</v>
      </c>
      <c r="I25" s="75">
        <v>18.041</v>
      </c>
      <c r="J25" s="76">
        <v>7.0709999999999997</v>
      </c>
      <c r="K25" s="77">
        <v>39.9090959481182</v>
      </c>
      <c r="L25" s="80"/>
      <c r="M25" s="81"/>
    </row>
    <row r="26" spans="1:13" ht="15.75">
      <c r="A26" s="70">
        <v>4</v>
      </c>
      <c r="B26" s="70">
        <v>29</v>
      </c>
      <c r="C26" s="82" t="s">
        <v>57</v>
      </c>
      <c r="D26" s="83" t="s">
        <v>58</v>
      </c>
      <c r="E26" s="85">
        <v>41009</v>
      </c>
      <c r="F26" s="72" t="s">
        <v>52</v>
      </c>
      <c r="G26" s="71" t="s">
        <v>56</v>
      </c>
      <c r="H26" s="74">
        <v>11.345000000000001</v>
      </c>
      <c r="I26" s="75">
        <v>18.513999999999999</v>
      </c>
      <c r="J26" s="76">
        <v>7.1689999999999996</v>
      </c>
      <c r="K26" s="77">
        <v>38.889489035324601</v>
      </c>
      <c r="L26" s="80"/>
      <c r="M26" s="81"/>
    </row>
    <row r="27" spans="1:13" ht="15.75">
      <c r="A27" s="70">
        <v>5</v>
      </c>
      <c r="B27" s="70">
        <v>26</v>
      </c>
      <c r="C27" s="82" t="s">
        <v>59</v>
      </c>
      <c r="D27" s="83" t="s">
        <v>60</v>
      </c>
      <c r="E27" s="73">
        <v>40669</v>
      </c>
      <c r="F27" s="71" t="s">
        <v>61</v>
      </c>
      <c r="G27" s="71" t="s">
        <v>56</v>
      </c>
      <c r="H27" s="74">
        <v>11.507999999999999</v>
      </c>
      <c r="I27" s="75">
        <v>18.68</v>
      </c>
      <c r="J27" s="76">
        <v>7.1719999999999997</v>
      </c>
      <c r="K27" s="77">
        <v>38.543897216274097</v>
      </c>
      <c r="L27" s="80"/>
      <c r="M27" s="81"/>
    </row>
    <row r="28" spans="1:13" ht="15.75">
      <c r="A28" s="70">
        <v>6</v>
      </c>
      <c r="B28" s="70">
        <v>22</v>
      </c>
      <c r="C28" s="71" t="s">
        <v>62</v>
      </c>
      <c r="D28" s="71" t="s">
        <v>63</v>
      </c>
      <c r="E28" s="73">
        <v>40014</v>
      </c>
      <c r="F28" s="71" t="s">
        <v>48</v>
      </c>
      <c r="G28" s="71" t="s">
        <v>56</v>
      </c>
      <c r="H28" s="74">
        <v>11.706</v>
      </c>
      <c r="I28" s="75">
        <v>18.731999999999999</v>
      </c>
      <c r="J28" s="76">
        <v>7.0259999999999998</v>
      </c>
      <c r="K28" s="77">
        <v>38.436899423446498</v>
      </c>
      <c r="L28" s="80"/>
      <c r="M28" s="81"/>
    </row>
    <row r="29" spans="1:13" ht="15.75">
      <c r="A29" s="70">
        <v>7</v>
      </c>
      <c r="B29" s="70">
        <v>41</v>
      </c>
      <c r="C29" s="71" t="s">
        <v>64</v>
      </c>
      <c r="D29" s="72" t="s">
        <v>65</v>
      </c>
      <c r="E29" s="73">
        <v>39879</v>
      </c>
      <c r="F29" s="71" t="s">
        <v>61</v>
      </c>
      <c r="G29" s="71" t="s">
        <v>49</v>
      </c>
      <c r="H29" s="74">
        <v>12.537000000000001</v>
      </c>
      <c r="I29" s="75">
        <v>18.931999999999999</v>
      </c>
      <c r="J29" s="76">
        <v>6.3949999999999996</v>
      </c>
      <c r="K29" s="77">
        <v>38.030847242763599</v>
      </c>
      <c r="L29" s="80"/>
      <c r="M29" s="81"/>
    </row>
    <row r="30" spans="1:13" ht="15.75">
      <c r="A30" s="70">
        <v>8</v>
      </c>
      <c r="B30" s="70">
        <v>33</v>
      </c>
      <c r="C30" s="71" t="s">
        <v>66</v>
      </c>
      <c r="D30" s="72" t="s">
        <v>67</v>
      </c>
      <c r="E30" s="73">
        <v>40627</v>
      </c>
      <c r="F30" s="71" t="s">
        <v>68</v>
      </c>
      <c r="G30" s="71" t="s">
        <v>53</v>
      </c>
      <c r="H30" s="74">
        <v>11.909000000000001</v>
      </c>
      <c r="I30" s="75">
        <v>19.219000000000001</v>
      </c>
      <c r="J30" s="76">
        <v>7.31</v>
      </c>
      <c r="K30" s="77">
        <v>37.462927311514598</v>
      </c>
      <c r="L30" s="80"/>
      <c r="M30" s="81"/>
    </row>
    <row r="31" spans="1:13" ht="15.75">
      <c r="A31" s="70">
        <v>9</v>
      </c>
      <c r="B31" s="70">
        <v>24</v>
      </c>
      <c r="C31" s="71" t="s">
        <v>69</v>
      </c>
      <c r="D31" s="71" t="s">
        <v>70</v>
      </c>
      <c r="E31" s="73">
        <v>40414</v>
      </c>
      <c r="F31" s="71" t="s">
        <v>61</v>
      </c>
      <c r="G31" s="71" t="s">
        <v>56</v>
      </c>
      <c r="H31" s="74">
        <v>13.118</v>
      </c>
      <c r="I31" s="75">
        <v>19.224</v>
      </c>
      <c r="J31" s="76">
        <v>6.1059999999999999</v>
      </c>
      <c r="K31" s="77">
        <v>37.453183520599303</v>
      </c>
      <c r="L31" s="80"/>
      <c r="M31" s="81"/>
    </row>
    <row r="32" spans="1:13" ht="15.75">
      <c r="A32" s="70">
        <v>10</v>
      </c>
      <c r="B32" s="70">
        <v>23</v>
      </c>
      <c r="C32" s="71" t="s">
        <v>71</v>
      </c>
      <c r="D32" s="72" t="s">
        <v>72</v>
      </c>
      <c r="E32" s="73">
        <v>40396</v>
      </c>
      <c r="F32" s="71" t="s">
        <v>61</v>
      </c>
      <c r="G32" s="71" t="s">
        <v>56</v>
      </c>
      <c r="H32" s="74">
        <v>12.342000000000001</v>
      </c>
      <c r="I32" s="75">
        <v>19.268000000000001</v>
      </c>
      <c r="J32" s="76">
        <v>6.9260000000000002</v>
      </c>
      <c r="K32" s="77">
        <v>37.367656217562804</v>
      </c>
      <c r="L32" s="80"/>
      <c r="M32" s="81"/>
    </row>
    <row r="33" spans="1:13" ht="15.75">
      <c r="A33" s="70">
        <v>11</v>
      </c>
      <c r="B33" s="70">
        <v>46</v>
      </c>
      <c r="C33" s="71" t="s">
        <v>73</v>
      </c>
      <c r="D33" s="72" t="s">
        <v>74</v>
      </c>
      <c r="E33" s="73">
        <v>40974</v>
      </c>
      <c r="F33" s="71" t="s">
        <v>75</v>
      </c>
      <c r="G33" s="71" t="s">
        <v>49</v>
      </c>
      <c r="H33" s="74">
        <v>12.465</v>
      </c>
      <c r="I33" s="75">
        <v>19.309999999999999</v>
      </c>
      <c r="J33" s="76">
        <v>6.8449999999999998</v>
      </c>
      <c r="K33" s="77">
        <v>37.286380113930598</v>
      </c>
      <c r="L33" s="80"/>
      <c r="M33" s="81"/>
    </row>
    <row r="34" spans="1:13" ht="15.75">
      <c r="A34" s="70">
        <v>12</v>
      </c>
      <c r="B34" s="70">
        <v>35</v>
      </c>
      <c r="C34" s="86" t="s">
        <v>76</v>
      </c>
      <c r="D34" s="72" t="s">
        <v>77</v>
      </c>
      <c r="E34" s="73">
        <v>40618</v>
      </c>
      <c r="F34" s="71" t="s">
        <v>52</v>
      </c>
      <c r="G34" s="71" t="s">
        <v>53</v>
      </c>
      <c r="H34" s="74">
        <v>12.51</v>
      </c>
      <c r="I34" s="75">
        <v>19.712</v>
      </c>
      <c r="J34" s="76">
        <v>7.202</v>
      </c>
      <c r="K34" s="77">
        <v>36.525974025974001</v>
      </c>
      <c r="L34" s="80"/>
      <c r="M34" s="81"/>
    </row>
    <row r="35" spans="1:13" ht="15.75">
      <c r="A35" s="70">
        <v>13</v>
      </c>
      <c r="B35" s="70">
        <v>36</v>
      </c>
      <c r="C35" s="71" t="s">
        <v>78</v>
      </c>
      <c r="D35" s="71" t="s">
        <v>79</v>
      </c>
      <c r="E35" s="73">
        <v>40654</v>
      </c>
      <c r="F35" s="71" t="s">
        <v>75</v>
      </c>
      <c r="G35" s="71" t="s">
        <v>53</v>
      </c>
      <c r="H35" s="74">
        <v>12.632999999999999</v>
      </c>
      <c r="I35" s="75">
        <v>19.725999999999999</v>
      </c>
      <c r="J35" s="76">
        <v>7.093</v>
      </c>
      <c r="K35" s="77">
        <v>36.500050694514897</v>
      </c>
      <c r="L35" s="80"/>
      <c r="M35" s="81"/>
    </row>
    <row r="36" spans="1:13" ht="15.75">
      <c r="A36" s="70">
        <v>14</v>
      </c>
      <c r="B36" s="70">
        <v>37</v>
      </c>
      <c r="C36" s="71" t="s">
        <v>80</v>
      </c>
      <c r="D36" s="72" t="s">
        <v>81</v>
      </c>
      <c r="E36" s="73">
        <v>40991</v>
      </c>
      <c r="F36" s="71" t="s">
        <v>75</v>
      </c>
      <c r="G36" s="71" t="s">
        <v>53</v>
      </c>
      <c r="H36" s="74">
        <v>12.32</v>
      </c>
      <c r="I36" s="75">
        <v>19.763000000000002</v>
      </c>
      <c r="J36" s="76">
        <v>7.4429999999999996</v>
      </c>
      <c r="K36" s="77">
        <v>36.431715832616497</v>
      </c>
      <c r="L36" s="80"/>
      <c r="M36" s="81"/>
    </row>
    <row r="37" spans="1:13" ht="15.75">
      <c r="A37" s="70">
        <v>15</v>
      </c>
      <c r="B37" s="70">
        <v>25</v>
      </c>
      <c r="C37" s="71" t="s">
        <v>82</v>
      </c>
      <c r="D37" s="72" t="s">
        <v>83</v>
      </c>
      <c r="E37" s="73">
        <v>40520</v>
      </c>
      <c r="F37" s="72" t="s">
        <v>52</v>
      </c>
      <c r="G37" s="71" t="s">
        <v>56</v>
      </c>
      <c r="H37" s="74">
        <v>13.561999999999999</v>
      </c>
      <c r="I37" s="75">
        <v>20.027999999999999</v>
      </c>
      <c r="J37" s="76">
        <v>6.4660000000000002</v>
      </c>
      <c r="K37" s="77">
        <v>35.949670461354103</v>
      </c>
      <c r="L37" s="80"/>
      <c r="M37" s="81"/>
    </row>
    <row r="38" spans="1:13" ht="15.75">
      <c r="A38" s="70">
        <v>16</v>
      </c>
      <c r="B38" s="70">
        <v>27</v>
      </c>
      <c r="C38" s="82" t="s">
        <v>84</v>
      </c>
      <c r="D38" s="83" t="s">
        <v>85</v>
      </c>
      <c r="E38" s="85">
        <v>40803</v>
      </c>
      <c r="F38" s="72" t="s">
        <v>52</v>
      </c>
      <c r="G38" s="71" t="s">
        <v>56</v>
      </c>
      <c r="H38" s="74">
        <v>12.789</v>
      </c>
      <c r="I38" s="75">
        <v>20.303000000000001</v>
      </c>
      <c r="J38" s="76">
        <v>7.5140000000000002</v>
      </c>
      <c r="K38" s="77">
        <v>35.462739496626099</v>
      </c>
      <c r="L38" s="80"/>
      <c r="M38" s="81"/>
    </row>
    <row r="39" spans="1:13" ht="15.75">
      <c r="A39" s="70">
        <v>17</v>
      </c>
      <c r="B39" s="70">
        <v>91</v>
      </c>
      <c r="C39" s="71" t="s">
        <v>86</v>
      </c>
      <c r="D39" s="71" t="s">
        <v>87</v>
      </c>
      <c r="E39" s="73">
        <v>41012</v>
      </c>
      <c r="F39" s="71" t="s">
        <v>68</v>
      </c>
      <c r="G39" s="71" t="s">
        <v>56</v>
      </c>
      <c r="H39" s="74">
        <v>12.817</v>
      </c>
      <c r="I39" s="75">
        <v>20.632999999999999</v>
      </c>
      <c r="J39" s="76">
        <v>7.8159999999999998</v>
      </c>
      <c r="K39" s="77">
        <v>34.895555663257902</v>
      </c>
      <c r="L39" s="80"/>
      <c r="M39" s="81"/>
    </row>
    <row r="40" spans="1:13" ht="15.75">
      <c r="A40" s="70">
        <v>18</v>
      </c>
      <c r="B40" s="70">
        <v>90</v>
      </c>
      <c r="C40" s="71" t="s">
        <v>88</v>
      </c>
      <c r="D40" s="71" t="s">
        <v>89</v>
      </c>
      <c r="E40" s="73">
        <v>40418</v>
      </c>
      <c r="F40" s="71" t="s">
        <v>52</v>
      </c>
      <c r="G40" s="71" t="s">
        <v>90</v>
      </c>
      <c r="H40" s="74">
        <v>13.56</v>
      </c>
      <c r="I40" s="75">
        <v>21.436</v>
      </c>
      <c r="J40" s="76">
        <v>7.8760000000000003</v>
      </c>
      <c r="K40" s="77">
        <v>33.588356036573998</v>
      </c>
      <c r="L40" s="80"/>
      <c r="M40" s="81"/>
    </row>
    <row r="41" spans="1:13" ht="15.75">
      <c r="A41" s="70">
        <v>19</v>
      </c>
      <c r="B41" s="70">
        <v>89</v>
      </c>
      <c r="C41" s="71" t="s">
        <v>91</v>
      </c>
      <c r="D41" s="71" t="s">
        <v>92</v>
      </c>
      <c r="E41" s="73">
        <v>40450</v>
      </c>
      <c r="F41" s="71" t="s">
        <v>52</v>
      </c>
      <c r="G41" s="71" t="s">
        <v>90</v>
      </c>
      <c r="H41" s="74">
        <v>12.917</v>
      </c>
      <c r="I41" s="75">
        <v>21.693999999999999</v>
      </c>
      <c r="J41" s="76">
        <v>8.7769999999999992</v>
      </c>
      <c r="K41" s="77">
        <v>33.188900156725403</v>
      </c>
      <c r="L41" s="80"/>
      <c r="M41" s="81"/>
    </row>
    <row r="42" spans="1:13" ht="15.75">
      <c r="A42" s="70">
        <v>20</v>
      </c>
      <c r="B42" s="70">
        <v>55</v>
      </c>
      <c r="C42" s="86" t="s">
        <v>93</v>
      </c>
      <c r="D42" s="71" t="s">
        <v>94</v>
      </c>
      <c r="E42" s="73">
        <v>41071</v>
      </c>
      <c r="F42" s="71" t="s">
        <v>52</v>
      </c>
      <c r="G42" s="71" t="s">
        <v>90</v>
      </c>
      <c r="H42" s="74">
        <v>14.324</v>
      </c>
      <c r="I42" s="75">
        <v>22.863</v>
      </c>
      <c r="J42" s="76">
        <v>8.5389999999999997</v>
      </c>
      <c r="K42" s="77">
        <v>31.491930192888098</v>
      </c>
      <c r="L42" s="80"/>
      <c r="M42" s="81"/>
    </row>
    <row r="43" spans="1:13" ht="15.75">
      <c r="A43" s="70" t="s">
        <v>95</v>
      </c>
      <c r="B43" s="70">
        <v>88</v>
      </c>
      <c r="C43" s="71" t="s">
        <v>96</v>
      </c>
      <c r="D43" s="71" t="s">
        <v>97</v>
      </c>
      <c r="E43" s="73">
        <v>39860</v>
      </c>
      <c r="F43" s="71" t="s">
        <v>52</v>
      </c>
      <c r="G43" s="71" t="s">
        <v>90</v>
      </c>
      <c r="H43" s="74"/>
      <c r="I43" s="87"/>
      <c r="J43" s="76"/>
      <c r="K43" s="77"/>
      <c r="L43" s="80"/>
      <c r="M43" s="81"/>
    </row>
    <row r="44" spans="1:13" ht="15.75">
      <c r="A44" s="70"/>
      <c r="B44" s="70"/>
      <c r="C44" s="88"/>
      <c r="D44" s="88"/>
      <c r="E44" s="88"/>
      <c r="F44" s="88"/>
      <c r="G44" s="88"/>
      <c r="H44" s="89"/>
      <c r="I44" s="90"/>
      <c r="J44" s="91"/>
      <c r="K44" s="89"/>
      <c r="L44" s="80"/>
      <c r="M44" s="81"/>
    </row>
    <row r="45" spans="1:13">
      <c r="A45" s="92" t="s">
        <v>98</v>
      </c>
      <c r="B45" s="93"/>
      <c r="C45" s="93"/>
      <c r="D45" s="93"/>
      <c r="E45" s="93"/>
      <c r="F45" s="93"/>
      <c r="G45" s="94" t="s">
        <v>99</v>
      </c>
      <c r="H45" s="93"/>
      <c r="I45" s="93"/>
      <c r="J45" s="93"/>
      <c r="K45" s="93"/>
      <c r="L45" s="93"/>
      <c r="M45" s="94"/>
    </row>
    <row r="46" spans="1:13">
      <c r="A46" s="95" t="s">
        <v>100</v>
      </c>
      <c r="B46" s="96"/>
      <c r="C46" s="96"/>
      <c r="D46" s="96"/>
      <c r="E46" s="96"/>
      <c r="F46" s="96"/>
      <c r="G46" s="97" t="s">
        <v>101</v>
      </c>
      <c r="H46" s="98">
        <v>4</v>
      </c>
      <c r="I46" s="99"/>
      <c r="J46" s="99"/>
      <c r="K46" s="100"/>
      <c r="L46" s="101" t="s">
        <v>102</v>
      </c>
      <c r="M46" s="102">
        <f>COUNTIF(F43:F82,"ЗМС")</f>
        <v>0</v>
      </c>
    </row>
    <row r="47" spans="1:13">
      <c r="A47" s="95" t="s">
        <v>103</v>
      </c>
      <c r="B47" s="103"/>
      <c r="C47" s="103"/>
      <c r="D47" s="103"/>
      <c r="E47" s="103"/>
      <c r="F47" s="103"/>
      <c r="G47" s="97" t="s">
        <v>104</v>
      </c>
      <c r="H47" s="98">
        <v>21</v>
      </c>
      <c r="I47" s="99"/>
      <c r="J47" s="99"/>
      <c r="K47" s="104"/>
      <c r="L47" s="101" t="s">
        <v>105</v>
      </c>
      <c r="M47" s="102">
        <f>COUNTIF(F43:F82,"МСМК")</f>
        <v>0</v>
      </c>
    </row>
    <row r="48" spans="1:13">
      <c r="A48" s="95"/>
      <c r="B48" s="103"/>
      <c r="C48" s="103"/>
      <c r="D48" s="103"/>
      <c r="E48" s="103"/>
      <c r="F48" s="103"/>
      <c r="G48" s="97" t="s">
        <v>106</v>
      </c>
      <c r="H48" s="98">
        <v>21</v>
      </c>
      <c r="I48" s="99"/>
      <c r="J48" s="99"/>
      <c r="K48" s="100"/>
      <c r="L48" s="101" t="s">
        <v>107</v>
      </c>
      <c r="M48" s="102">
        <f>COUNTIF(F43:F82,"МС")</f>
        <v>0</v>
      </c>
    </row>
    <row r="49" spans="1:13">
      <c r="A49" s="95"/>
      <c r="B49" s="103"/>
      <c r="C49" s="103"/>
      <c r="D49" s="103"/>
      <c r="E49" s="103"/>
      <c r="F49" s="103"/>
      <c r="G49" s="97" t="s">
        <v>108</v>
      </c>
      <c r="H49" s="98">
        <v>20</v>
      </c>
      <c r="I49" s="99"/>
      <c r="J49" s="99"/>
      <c r="K49" s="104"/>
      <c r="L49" s="101" t="s">
        <v>48</v>
      </c>
      <c r="M49" s="102">
        <v>2</v>
      </c>
    </row>
    <row r="50" spans="1:13">
      <c r="A50" s="95"/>
      <c r="B50" s="103"/>
      <c r="C50" s="103"/>
      <c r="D50" s="103"/>
      <c r="E50" s="103"/>
      <c r="F50" s="103"/>
      <c r="G50" s="97" t="s">
        <v>109</v>
      </c>
      <c r="H50" s="98">
        <v>1</v>
      </c>
      <c r="I50" s="99"/>
      <c r="J50" s="99"/>
      <c r="K50" s="99"/>
      <c r="L50" s="101" t="s">
        <v>61</v>
      </c>
      <c r="M50" s="102">
        <v>4</v>
      </c>
    </row>
    <row r="51" spans="1:13" ht="15.75">
      <c r="A51" s="105"/>
      <c r="B51" s="96"/>
      <c r="C51" s="96"/>
      <c r="D51" s="96"/>
      <c r="E51" s="96"/>
      <c r="F51" s="96"/>
      <c r="G51" s="97" t="s">
        <v>110</v>
      </c>
      <c r="H51" s="98">
        <f>COUNTIF(A81:A82,"ДСКВ")</f>
        <v>0</v>
      </c>
      <c r="I51" s="106"/>
      <c r="J51" s="106"/>
      <c r="K51" s="106"/>
      <c r="L51" s="101" t="s">
        <v>52</v>
      </c>
      <c r="M51" s="102">
        <v>10</v>
      </c>
    </row>
    <row r="52" spans="1:13">
      <c r="A52" s="105"/>
      <c r="B52" s="103"/>
      <c r="C52" s="103"/>
      <c r="D52" s="103"/>
      <c r="E52" s="103"/>
      <c r="F52" s="103"/>
      <c r="G52" s="97" t="s">
        <v>111</v>
      </c>
      <c r="H52" s="98">
        <f>COUNTIF(A81:A82,"НС")</f>
        <v>0</v>
      </c>
      <c r="I52" s="107"/>
      <c r="J52" s="107"/>
      <c r="K52" s="107"/>
      <c r="L52" s="101" t="s">
        <v>68</v>
      </c>
      <c r="M52" s="102">
        <f>COUNTIF(F43:F82,"3 СР")</f>
        <v>0</v>
      </c>
    </row>
    <row r="53" spans="1:13">
      <c r="A53" s="95"/>
      <c r="B53" s="99"/>
      <c r="C53" s="99"/>
      <c r="D53" s="99"/>
      <c r="E53" s="99"/>
      <c r="F53" s="108"/>
      <c r="G53" s="99"/>
      <c r="H53" s="99"/>
      <c r="I53" s="99"/>
      <c r="J53" s="107"/>
      <c r="K53" s="107"/>
      <c r="L53" s="107"/>
      <c r="M53" s="109"/>
    </row>
    <row r="54" spans="1:13" ht="15.75">
      <c r="A54" s="110" t="s">
        <v>23</v>
      </c>
      <c r="B54" s="111"/>
      <c r="C54" s="111"/>
      <c r="D54" s="111"/>
      <c r="E54" s="111" t="s">
        <v>27</v>
      </c>
      <c r="F54" s="111"/>
      <c r="G54" s="111"/>
      <c r="H54" s="111" t="s">
        <v>30</v>
      </c>
      <c r="I54" s="111"/>
      <c r="J54" s="111"/>
      <c r="K54" s="111"/>
      <c r="L54" s="112"/>
      <c r="M54" s="112"/>
    </row>
    <row r="55" spans="1:13">
      <c r="A55" s="113"/>
      <c r="B55" s="114"/>
      <c r="C55" s="114"/>
      <c r="D55" s="114"/>
      <c r="E55" s="114"/>
      <c r="F55" s="114"/>
      <c r="G55" s="114"/>
      <c r="H55" s="114"/>
      <c r="I55" s="114"/>
      <c r="J55" s="114"/>
      <c r="K55" s="115"/>
      <c r="L55" s="115"/>
      <c r="M55" s="116"/>
    </row>
    <row r="56" spans="1:13">
      <c r="A56" s="117"/>
      <c r="B56" s="107"/>
      <c r="C56" s="107"/>
      <c r="D56" s="107"/>
      <c r="E56" s="107"/>
      <c r="F56" s="107"/>
      <c r="G56" s="107"/>
      <c r="H56" s="107"/>
      <c r="I56" s="107"/>
      <c r="J56" s="107"/>
      <c r="K56" s="99"/>
      <c r="L56" s="99"/>
      <c r="M56" s="118"/>
    </row>
    <row r="57" spans="1:13">
      <c r="A57" s="113"/>
      <c r="B57" s="114"/>
      <c r="C57" s="114"/>
      <c r="D57" s="114"/>
      <c r="E57" s="114"/>
      <c r="F57" s="114"/>
      <c r="G57" s="114"/>
      <c r="H57" s="114"/>
      <c r="I57" s="114"/>
      <c r="J57" s="114"/>
      <c r="K57" s="99"/>
      <c r="L57" s="99"/>
      <c r="M57" s="118"/>
    </row>
    <row r="58" spans="1:13">
      <c r="A58" s="113"/>
      <c r="B58" s="114"/>
      <c r="C58" s="114"/>
      <c r="D58" s="114"/>
      <c r="E58" s="114"/>
      <c r="F58" s="119"/>
      <c r="G58" s="119"/>
      <c r="H58" s="119"/>
      <c r="I58" s="119"/>
      <c r="J58" s="119"/>
      <c r="K58" s="108"/>
      <c r="L58" s="108"/>
      <c r="M58" s="16"/>
    </row>
    <row r="59" spans="1:13" ht="16.5" thickBot="1">
      <c r="A59" s="120" t="s">
        <v>24</v>
      </c>
      <c r="B59" s="121"/>
      <c r="C59" s="121"/>
      <c r="D59" s="121"/>
      <c r="E59" s="121" t="s">
        <v>28</v>
      </c>
      <c r="F59" s="121"/>
      <c r="G59" s="121"/>
      <c r="H59" s="121" t="s">
        <v>31</v>
      </c>
      <c r="I59" s="121"/>
      <c r="J59" s="121"/>
      <c r="K59" s="121"/>
      <c r="L59" s="122"/>
      <c r="M59" s="122"/>
    </row>
  </sheetData>
  <mergeCells count="39">
    <mergeCell ref="L59:M59"/>
    <mergeCell ref="A57:E57"/>
    <mergeCell ref="F57:J57"/>
    <mergeCell ref="A58:E58"/>
    <mergeCell ref="F58:J58"/>
    <mergeCell ref="A59:D59"/>
    <mergeCell ref="E59:G59"/>
    <mergeCell ref="H59:K59"/>
    <mergeCell ref="A54:D54"/>
    <mergeCell ref="E54:G54"/>
    <mergeCell ref="H54:K54"/>
    <mergeCell ref="L54:M54"/>
    <mergeCell ref="A55:E55"/>
    <mergeCell ref="F55:J55"/>
    <mergeCell ref="G21:G22"/>
    <mergeCell ref="I21:J22"/>
    <mergeCell ref="K21:K22"/>
    <mergeCell ref="L21:L22"/>
    <mergeCell ref="M21:M22"/>
    <mergeCell ref="A45:F45"/>
    <mergeCell ref="G45:M45"/>
    <mergeCell ref="A21:A22"/>
    <mergeCell ref="B21:B22"/>
    <mergeCell ref="C21:C22"/>
    <mergeCell ref="D21:D22"/>
    <mergeCell ref="E21:E22"/>
    <mergeCell ref="F21:F22"/>
    <mergeCell ref="A7:M7"/>
    <mergeCell ref="A8:M8"/>
    <mergeCell ref="A9:M9"/>
    <mergeCell ref="A10:M10"/>
    <mergeCell ref="A11:M11"/>
    <mergeCell ref="A15:G15"/>
    <mergeCell ref="A1:M1"/>
    <mergeCell ref="A2:M2"/>
    <mergeCell ref="A3:M3"/>
    <mergeCell ref="A4:M4"/>
    <mergeCell ref="A5:M5"/>
    <mergeCell ref="A6:M6"/>
  </mergeCells>
  <conditionalFormatting sqref="D23">
    <cfRule type="duplicateValues" dxfId="3" priority="3"/>
    <cfRule type="duplicateValues" dxfId="2" priority="4"/>
  </conditionalFormatting>
  <conditionalFormatting sqref="D31"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 15-16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Т</cp:lastModifiedBy>
  <dcterms:created xsi:type="dcterms:W3CDTF">2025-07-23T15:54:46Z</dcterms:created>
  <dcterms:modified xsi:type="dcterms:W3CDTF">2025-07-23T15:55:26Z</dcterms:modified>
</cp:coreProperties>
</file>