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ЭтаКнига" defaultThemeVersion="124226"/>
  <bookViews>
    <workbookView xWindow="-108" yWindow="-108" windowWidth="23256" windowHeight="12576" tabRatio="789"/>
  </bookViews>
  <sheets>
    <sheet name="КР гонка на время" sheetId="106" r:id="rId1"/>
  </sheets>
  <definedNames>
    <definedName name="_xlnm._FilterDatabase" localSheetId="0" hidden="1">'КР гонка на время'!$B$21:$H$21</definedName>
    <definedName name="_xlnm.Print_Titles" localSheetId="0">'КР гонка на время'!$21:$21</definedName>
    <definedName name="_xlnm.Print_Area" localSheetId="0">'КР гонка на время'!$A$1:$K$46</definedName>
  </definedNames>
  <calcPr calcId="144525"/>
</workbook>
</file>

<file path=xl/calcChain.xml><?xml version="1.0" encoding="utf-8"?>
<calcChain xmlns="http://schemas.openxmlformats.org/spreadsheetml/2006/main">
  <c r="I46" i="106" l="1"/>
  <c r="E46" i="106"/>
  <c r="A46" i="106"/>
  <c r="H38" i="106" l="1"/>
  <c r="H37" i="106"/>
  <c r="K38" i="106" l="1"/>
  <c r="K37" i="106"/>
  <c r="K36" i="106"/>
  <c r="K35" i="106"/>
  <c r="K34" i="106"/>
  <c r="K33" i="106"/>
  <c r="K32" i="106" l="1"/>
</calcChain>
</file>

<file path=xl/sharedStrings.xml><?xml version="1.0" encoding="utf-8"?>
<sst xmlns="http://schemas.openxmlformats.org/spreadsheetml/2006/main" count="123" uniqueCount="109">
  <si>
    <t>ТЕХНИЧЕСКИЕ ДАННЫЕ ТРАССЫ:</t>
  </si>
  <si>
    <t>ФАМИЛИЯ ИМЯ</t>
  </si>
  <si>
    <t>ГЛАВНЫЙ СЕКРЕТАРЬ</t>
  </si>
  <si>
    <t>ПОГОДНЫЕ УСЛОВИЯ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</si>
  <si>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</si>
  <si>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</si>
  <si>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</si>
  <si>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</si>
  <si>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</si>
  <si>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</si>
  <si>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</si>
  <si>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</si>
  <si>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</si>
  <si>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</si>
  <si>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</si>
  <si>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</si>
  <si>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</si>
  <si>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</si>
  <si>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</si>
  <si>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</si>
  <si>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</si>
  <si>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</si>
  <si>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</si>
  <si>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</si>
  <si>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</si>
  <si>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</si>
  <si>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</si>
  <si>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</si>
  <si>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</si>
  <si>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</si>
  <si>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</si>
  <si>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</si>
  <si>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</si>
  <si>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</si>
  <si>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</si>
  <si>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</si>
  <si>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</si>
  <si>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</si>
  <si>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>ВМХ - гонка на время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</si>
  <si>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</si>
  <si>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</si>
  <si>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</si>
  <si>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</si>
  <si>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>№ ВРВС: 0080031811Я</t>
  </si>
  <si>
    <t xml:space="preserve">Заявлено </t>
  </si>
  <si>
    <t xml:space="preserve">Стартовало </t>
  </si>
  <si>
    <t>1 сп.р.</t>
  </si>
  <si>
    <t>3 сп.р.</t>
  </si>
  <si>
    <t>2 сп.р.</t>
  </si>
  <si>
    <t>Мужчины</t>
  </si>
  <si>
    <t>Место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</si>
  <si>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18ч 00м</t>
    </r>
  </si>
  <si>
    <t>ЧЕРНЫШОВ М.Ю. (г.Пенза)</t>
  </si>
  <si>
    <t>БУКОВА О.Ю.(IК, г. Пенза)</t>
  </si>
  <si>
    <t>ГАУ  "ЦЕНТР СПОРТИВНОЙПОДГОТОВКИ БРЯНСКОЙ ОБЛАСТИ"</t>
  </si>
  <si>
    <t>РОО"ФЕДЕРАЦИЯ ВЕЛОСИПЕДНОГО СПОРТА БРЯНСКОЙ ОБЛАСТИ"</t>
  </si>
  <si>
    <t>ДЕПАРТАМЕНТ ФИЗИЧЕСКОЙ КУЛЬТУРЫ И СПОРТА БРЯНСКОЙ ОБЛАСТИ</t>
  </si>
  <si>
    <t>КУБОК РОССИИ (6 ЭТАП)</t>
  </si>
  <si>
    <t>ДЫШАКОВ А.С. (ВК, г. Москва)</t>
  </si>
  <si>
    <t>2,7 м</t>
  </si>
  <si>
    <t>350 м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</si>
  <si>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16ч 30м </t>
    </r>
  </si>
  <si>
    <t>МЕСТО ПРОВЕДЕНИЯ: г.Брянск</t>
  </si>
  <si>
    <t>ДАТА ПРОВЕДЕНИЯ: 21 августа 2025г.</t>
  </si>
  <si>
    <t>№ ЕКП 2025: 2008320020034145</t>
  </si>
  <si>
    <t>СМОЛЬНИКОВ А.В. (IК, г.Москва)</t>
  </si>
  <si>
    <t>936</t>
  </si>
  <si>
    <t>10034985153</t>
  </si>
  <si>
    <t>Ермаков Никита Сергеевич</t>
  </si>
  <si>
    <t>28.05.2000</t>
  </si>
  <si>
    <t>Москва</t>
  </si>
  <si>
    <t>0:00:30,350</t>
  </si>
  <si>
    <t>181</t>
  </si>
  <si>
    <t>10036101461</t>
  </si>
  <si>
    <t>Казанцев Александр Константинович</t>
  </si>
  <si>
    <t>05.11.2003</t>
  </si>
  <si>
    <t>Удмуртская Республика</t>
  </si>
  <si>
    <t>0:00:30,730</t>
  </si>
  <si>
    <t>846</t>
  </si>
  <si>
    <t>10062193451</t>
  </si>
  <si>
    <t>Сахатов Максим Гурбанович</t>
  </si>
  <si>
    <t>25.04.2004</t>
  </si>
  <si>
    <t>Санкт-Петербург</t>
  </si>
  <si>
    <t>0:00:31,116</t>
  </si>
  <si>
    <t>636</t>
  </si>
  <si>
    <t>10034922610</t>
  </si>
  <si>
    <t>Малюшкин Олег Владиславович</t>
  </si>
  <si>
    <t>03.07.2002</t>
  </si>
  <si>
    <t>Брянская обл.</t>
  </si>
  <si>
    <t>0:00:31,362</t>
  </si>
  <si>
    <t>393</t>
  </si>
  <si>
    <t>10036031743</t>
  </si>
  <si>
    <t>Дергачев Константин Максимович</t>
  </si>
  <si>
    <t>14.01.2003</t>
  </si>
  <si>
    <t>0:00:32,964</t>
  </si>
  <si>
    <t>60</t>
  </si>
  <si>
    <t>10080635676</t>
  </si>
  <si>
    <t>Долгих Даниил Алексеевич</t>
  </si>
  <si>
    <t>03.08.2005</t>
  </si>
  <si>
    <t>0:00:32,997</t>
  </si>
  <si>
    <t>339</t>
  </si>
  <si>
    <t>10100049117</t>
  </si>
  <si>
    <t>Шихарев Артем Андреевич</t>
  </si>
  <si>
    <t>06.10.2006</t>
  </si>
  <si>
    <t>НС</t>
  </si>
  <si>
    <t>326</t>
  </si>
  <si>
    <t>10036052355</t>
  </si>
  <si>
    <t>Солонкин Кирилл Алексеевич</t>
  </si>
  <si>
    <t>06.05.2005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</si>
</sst>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7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Calibri"/>
      <family val="2"/>
      <charset val="204"/>
      <scheme val="minor"/>
    </font>
    <font>
      <sz val="12"/>
      <color indexed="8"/>
      <name val="Times New Roman Cyr"/>
      <charset val="204"/>
    </font>
    <font>
      <sz val="10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30">
    <xf numFmtId="0" fontId="0" fillId="0" borderId="0" xfId="0"/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0" fontId="11" fillId="0" borderId="2" xfId="2" applyFont="1" applyBorder="1" applyAlignment="1">
      <alignment horizontal="right" vertical="center"/>
    </xf>
    <xf numFmtId="14" fontId="10" fillId="0" borderId="3" xfId="2" applyNumberFormat="1" applyFont="1" applyBorder="1" applyAlignment="1">
      <alignment vertical="center"/>
    </xf>
    <xf numFmtId="0" fontId="11" fillId="0" borderId="3" xfId="2" applyFont="1" applyBorder="1" applyAlignment="1">
      <alignment horizontal="right" vertical="center"/>
    </xf>
    <xf numFmtId="0" fontId="11" fillId="0" borderId="4" xfId="2" applyFont="1" applyBorder="1" applyAlignment="1">
      <alignment horizontal="right" vertical="center"/>
    </xf>
    <xf numFmtId="0" fontId="12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right" vertical="center"/>
    </xf>
    <xf numFmtId="0" fontId="14" fillId="0" borderId="0" xfId="2" applyFont="1" applyAlignment="1">
      <alignment vertical="center"/>
    </xf>
    <xf numFmtId="14" fontId="8" fillId="0" borderId="0" xfId="2" applyNumberFormat="1" applyFont="1" applyAlignment="1">
      <alignment vertical="center"/>
    </xf>
    <xf numFmtId="165" fontId="12" fillId="0" borderId="1" xfId="2" applyNumberFormat="1" applyFont="1" applyBorder="1" applyAlignment="1">
      <alignment horizontal="center" vertical="center"/>
    </xf>
    <xf numFmtId="165" fontId="12" fillId="0" borderId="3" xfId="2" applyNumberFormat="1" applyFont="1" applyBorder="1" applyAlignment="1">
      <alignment horizontal="center" vertical="center"/>
    </xf>
    <xf numFmtId="0" fontId="12" fillId="0" borderId="6" xfId="2" applyFont="1" applyBorder="1" applyAlignment="1">
      <alignment vertical="center"/>
    </xf>
    <xf numFmtId="0" fontId="12" fillId="0" borderId="5" xfId="2" applyFont="1" applyBorder="1" applyAlignment="1">
      <alignment vertical="center"/>
    </xf>
    <xf numFmtId="14" fontId="10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vertical="center"/>
    </xf>
    <xf numFmtId="0" fontId="8" fillId="0" borderId="7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7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8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8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0" fontId="14" fillId="0" borderId="0" xfId="2" applyFont="1" applyAlignment="1">
      <alignment horizontal="right" vertical="center"/>
    </xf>
    <xf numFmtId="14" fontId="8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49" fontId="8" fillId="0" borderId="7" xfId="0" applyNumberFormat="1" applyFont="1" applyBorder="1" applyAlignment="1">
      <alignment vertic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165" fontId="14" fillId="0" borderId="7" xfId="2" applyNumberFormat="1" applyFont="1" applyBorder="1" applyAlignment="1">
      <alignment vertical="center"/>
    </xf>
    <xf numFmtId="165" fontId="14" fillId="0" borderId="5" xfId="2" applyNumberFormat="1" applyFont="1" applyBorder="1" applyAlignment="1">
      <alignment vertical="center"/>
    </xf>
    <xf numFmtId="165" fontId="14" fillId="0" borderId="10" xfId="2" applyNumberFormat="1" applyFont="1" applyBorder="1" applyAlignment="1">
      <alignment vertical="center"/>
    </xf>
    <xf numFmtId="165" fontId="14" fillId="0" borderId="0" xfId="2" applyNumberFormat="1" applyFont="1" applyAlignment="1">
      <alignment horizontal="left" vertical="center"/>
    </xf>
    <xf numFmtId="1" fontId="8" fillId="0" borderId="11" xfId="2" applyNumberFormat="1" applyFont="1" applyBorder="1" applyAlignment="1">
      <alignment horizontal="right" vertical="center"/>
    </xf>
    <xf numFmtId="0" fontId="8" fillId="0" borderId="11" xfId="2" applyFont="1" applyBorder="1" applyAlignment="1">
      <alignment horizontal="right" vertical="center"/>
    </xf>
    <xf numFmtId="0" fontId="16" fillId="0" borderId="0" xfId="2" applyFont="1" applyAlignment="1">
      <alignment horizontal="right" vertical="center"/>
    </xf>
    <xf numFmtId="1" fontId="16" fillId="0" borderId="0" xfId="2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49" fontId="8" fillId="0" borderId="0" xfId="2" applyNumberFormat="1" applyFont="1" applyAlignment="1">
      <alignment horizontal="left" vertical="center"/>
    </xf>
    <xf numFmtId="0" fontId="8" fillId="0" borderId="6" xfId="2" applyFont="1" applyBorder="1" applyAlignment="1">
      <alignment vertical="center"/>
    </xf>
    <xf numFmtId="0" fontId="8" fillId="0" borderId="11" xfId="2" applyFont="1" applyBorder="1" applyAlignment="1">
      <alignment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16" fillId="0" borderId="1" xfId="2" applyFont="1" applyBorder="1" applyAlignment="1">
      <alignment horizontal="right" vertical="center"/>
    </xf>
    <xf numFmtId="49" fontId="8" fillId="0" borderId="3" xfId="2" applyNumberFormat="1" applyFont="1" applyBorder="1" applyAlignment="1">
      <alignment horizontal="left" vertical="center"/>
    </xf>
    <xf numFmtId="0" fontId="16" fillId="0" borderId="3" xfId="2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165" fontId="14" fillId="0" borderId="22" xfId="2" applyNumberFormat="1" applyFont="1" applyBorder="1" applyAlignment="1">
      <alignment horizontal="right" vertical="center"/>
    </xf>
    <xf numFmtId="0" fontId="20" fillId="0" borderId="21" xfId="2" applyFont="1" applyBorder="1" applyAlignment="1">
      <alignment horizontal="left" vertical="center" wrapText="1"/>
    </xf>
    <xf numFmtId="164" fontId="20" fillId="0" borderId="21" xfId="2" applyNumberFormat="1" applyFont="1" applyBorder="1" applyAlignment="1">
      <alignment horizontal="left" vertical="center" wrapText="1"/>
    </xf>
    <xf numFmtId="0" fontId="16" fillId="2" borderId="23" xfId="7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11" fillId="0" borderId="0" xfId="2" applyFont="1" applyAlignment="1">
      <alignment vertical="center"/>
    </xf>
    <xf numFmtId="0" fontId="21" fillId="0" borderId="21" xfId="2" applyFont="1" applyBorder="1" applyAlignment="1">
      <alignment horizontal="center" vertical="center"/>
    </xf>
    <xf numFmtId="0" fontId="16" fillId="2" borderId="23" xfId="2" applyFont="1" applyFill="1" applyBorder="1" applyAlignment="1">
      <alignment horizontal="center" vertical="center"/>
    </xf>
    <xf numFmtId="14" fontId="16" fillId="2" borderId="23" xfId="7" applyNumberFormat="1" applyFont="1" applyFill="1" applyBorder="1" applyAlignment="1">
      <alignment horizontal="center" vertical="center" wrapText="1"/>
    </xf>
    <xf numFmtId="0" fontId="16" fillId="2" borderId="24" xfId="7" applyFont="1" applyFill="1" applyBorder="1" applyAlignment="1">
      <alignment horizontal="center" vertical="center" wrapText="1"/>
    </xf>
    <xf numFmtId="0" fontId="21" fillId="0" borderId="21" xfId="2" applyFont="1" applyBorder="1" applyAlignment="1">
      <alignment horizontal="center" vertical="center" wrapText="1"/>
    </xf>
    <xf numFmtId="0" fontId="16" fillId="2" borderId="25" xfId="7" applyFont="1" applyFill="1" applyBorder="1" applyAlignment="1">
      <alignment vertical="center" wrapText="1"/>
    </xf>
    <xf numFmtId="0" fontId="24" fillId="2" borderId="23" xfId="2" applyFont="1" applyFill="1" applyBorder="1" applyAlignment="1">
      <alignment horizontal="center" vertical="center" wrapText="1"/>
    </xf>
    <xf numFmtId="0" fontId="12" fillId="2" borderId="3" xfId="2" applyFont="1" applyFill="1" applyBorder="1" applyAlignment="1">
      <alignment vertical="center"/>
    </xf>
    <xf numFmtId="0" fontId="21" fillId="0" borderId="3" xfId="2" applyFont="1" applyBorder="1" applyAlignment="1">
      <alignment horizontal="center" wrapText="1"/>
    </xf>
    <xf numFmtId="0" fontId="22" fillId="0" borderId="3" xfId="0" applyFont="1" applyBorder="1" applyAlignment="1">
      <alignment horizontal="center"/>
    </xf>
    <xf numFmtId="0" fontId="22" fillId="0" borderId="3" xfId="8" applyFont="1" applyBorder="1" applyAlignment="1">
      <alignment horizontal="center" wrapText="1"/>
    </xf>
    <xf numFmtId="0" fontId="22" fillId="0" borderId="3" xfId="0" applyFont="1" applyBorder="1" applyAlignment="1">
      <alignment horizontal="left"/>
    </xf>
    <xf numFmtId="165" fontId="23" fillId="0" borderId="3" xfId="2" applyNumberFormat="1" applyFont="1" applyBorder="1" applyAlignment="1">
      <alignment vertical="center" wrapText="1"/>
    </xf>
    <xf numFmtId="0" fontId="21" fillId="0" borderId="3" xfId="2" applyFont="1" applyBorder="1" applyAlignment="1">
      <alignment vertical="center" wrapText="1"/>
    </xf>
    <xf numFmtId="0" fontId="10" fillId="0" borderId="21" xfId="2" applyFont="1" applyBorder="1" applyAlignment="1">
      <alignment horizontal="right" vertical="center" wrapText="1"/>
    </xf>
    <xf numFmtId="0" fontId="12" fillId="0" borderId="0" xfId="2" applyFont="1" applyAlignment="1">
      <alignment vertical="center"/>
    </xf>
    <xf numFmtId="0" fontId="10" fillId="0" borderId="26" xfId="2" applyFont="1" applyBorder="1" applyAlignment="1">
      <alignment horizontal="right" vertical="center" wrapText="1"/>
    </xf>
    <xf numFmtId="165" fontId="14" fillId="0" borderId="27" xfId="2" applyNumberFormat="1" applyFont="1" applyBorder="1" applyAlignment="1">
      <alignment horizontal="left" vertical="center"/>
    </xf>
    <xf numFmtId="0" fontId="14" fillId="0" borderId="27" xfId="2" applyFont="1" applyBorder="1" applyAlignment="1">
      <alignment horizontal="right" vertical="center"/>
    </xf>
    <xf numFmtId="0" fontId="26" fillId="0" borderId="21" xfId="0" applyFont="1" applyFill="1" applyBorder="1" applyAlignment="1">
      <alignment horizontal="center"/>
    </xf>
    <xf numFmtId="0" fontId="12" fillId="0" borderId="1" xfId="2" applyFont="1" applyBorder="1" applyAlignment="1">
      <alignment horizontal="left" vertical="center"/>
    </xf>
    <xf numFmtId="0" fontId="8" fillId="0" borderId="12" xfId="2" applyFont="1" applyBorder="1" applyAlignment="1">
      <alignment vertical="center"/>
    </xf>
    <xf numFmtId="0" fontId="10" fillId="0" borderId="28" xfId="2" applyFont="1" applyBorder="1" applyAlignment="1">
      <alignment horizontal="right" vertical="center" wrapText="1"/>
    </xf>
    <xf numFmtId="0" fontId="14" fillId="0" borderId="29" xfId="2" applyFont="1" applyBorder="1" applyAlignment="1">
      <alignment horizontal="right" vertical="center"/>
    </xf>
    <xf numFmtId="0" fontId="12" fillId="0" borderId="14" xfId="2" applyFont="1" applyBorder="1" applyAlignment="1">
      <alignment vertical="center"/>
    </xf>
    <xf numFmtId="0" fontId="8" fillId="0" borderId="12" xfId="2" applyFont="1" applyBorder="1" applyAlignment="1">
      <alignment horizontal="center" vertical="center"/>
    </xf>
    <xf numFmtId="14" fontId="8" fillId="0" borderId="12" xfId="2" applyNumberFormat="1" applyFont="1" applyBorder="1" applyAlignment="1">
      <alignment vertical="center"/>
    </xf>
    <xf numFmtId="165" fontId="14" fillId="0" borderId="30" xfId="2" applyNumberFormat="1" applyFont="1" applyBorder="1" applyAlignment="1">
      <alignment horizontal="left" vertical="center"/>
    </xf>
    <xf numFmtId="165" fontId="14" fillId="0" borderId="12" xfId="2" applyNumberFormat="1" applyFont="1" applyBorder="1" applyAlignment="1">
      <alignment horizontal="left" vertical="center"/>
    </xf>
    <xf numFmtId="0" fontId="14" fillId="0" borderId="12" xfId="2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2" fillId="2" borderId="13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0" fontId="12" fillId="2" borderId="4" xfId="2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165" fontId="11" fillId="2" borderId="5" xfId="2" applyNumberFormat="1" applyFont="1" applyFill="1" applyBorder="1" applyAlignment="1">
      <alignment horizontal="center" vertical="center"/>
    </xf>
    <xf numFmtId="165" fontId="11" fillId="2" borderId="10" xfId="2" applyNumberFormat="1" applyFont="1" applyFill="1" applyBorder="1" applyAlignment="1">
      <alignment horizontal="center" vertical="center"/>
    </xf>
    <xf numFmtId="0" fontId="13" fillId="0" borderId="14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9" fillId="0" borderId="13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2" fillId="2" borderId="6" xfId="2" applyFont="1" applyFill="1" applyBorder="1" applyAlignment="1">
      <alignment horizontal="left" vertical="center"/>
    </xf>
    <xf numFmtId="0" fontId="12" fillId="2" borderId="5" xfId="2" applyFont="1" applyFill="1" applyBorder="1" applyAlignment="1">
      <alignment horizontal="left" vertical="center"/>
    </xf>
    <xf numFmtId="0" fontId="12" fillId="2" borderId="11" xfId="2" applyFont="1" applyFill="1" applyBorder="1" applyAlignment="1">
      <alignment horizontal="left" vertical="center"/>
    </xf>
    <xf numFmtId="0" fontId="18" fillId="0" borderId="8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16" xfId="2" applyFont="1" applyBorder="1" applyAlignment="1">
      <alignment horizontal="center" vertical="center"/>
    </xf>
    <xf numFmtId="0" fontId="18" fillId="0" borderId="17" xfId="2" applyFont="1" applyBorder="1" applyAlignment="1">
      <alignment horizontal="center" vertical="center"/>
    </xf>
    <xf numFmtId="0" fontId="18" fillId="0" borderId="18" xfId="2" applyFont="1" applyBorder="1" applyAlignment="1">
      <alignment horizontal="center" vertical="center"/>
    </xf>
    <xf numFmtId="0" fontId="18" fillId="0" borderId="19" xfId="2" applyFont="1" applyBorder="1" applyAlignment="1">
      <alignment horizontal="center" vertical="center"/>
    </xf>
    <xf numFmtId="165" fontId="12" fillId="2" borderId="7" xfId="2" applyNumberFormat="1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0" xfId="2" applyNumberFormat="1" applyFont="1" applyFill="1" applyBorder="1" applyAlignment="1">
      <alignment horizontal="center" vertical="center"/>
    </xf>
    <xf numFmtId="0" fontId="12" fillId="0" borderId="20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25" fillId="0" borderId="21" xfId="0" applyFont="1" applyFill="1" applyBorder="1" applyAlignment="1">
      <alignment horizontal="center"/>
    </xf>
  </cellXfs>
  <cellStyles count="9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Список участников" xfId="8"/>
    <cellStyle name="Обычный_Стартовый протокол Смирнов_20101106_Results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tiff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673727</xdr:colOff>
      <xdr:row>0</xdr:row>
      <xdr:rowOff>0</xdr:rowOff>
    </xdr:from>
    <xdr:to>
      <xdr:col>10</xdr:col>
      <xdr:colOff>644525</xdr:colOff>
      <xdr:row>3</xdr:row>
      <xdr:rowOff>146685</xdr:rowOff>
    </xdr:to>
    <xdr:pic>
      <xdr:nvPicPr>
        <xdr:cNvPr id="2" name="Рисунок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98502" y="100965"/>
          <a:ext cx="1418598" cy="946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952500</xdr:colOff>
      <xdr:row>35</xdr:row>
      <xdr:rowOff>121920</xdr:rowOff>
    </xdr:from>
    <xdr:to>
      <xdr:col>4</xdr:col>
      <xdr:colOff>156210</xdr:colOff>
      <xdr:row>45</xdr:row>
      <xdr:rowOff>198755</xdr:rowOff>
    </xdr:to>
    <xdr:pic>
      <xdr:nvPicPr>
        <xdr:cNvPr id="5" name="Рисунок 4" descr="Печать ФВС БрО.tif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910840" y="9494520"/>
          <a:ext cx="1748790" cy="1844675"/>
        </a:xfrm>
        <a:prstGeom prst="rect">
          <a:avLst/>
        </a:prstGeom>
      </xdr:spPr>
    </xdr:pic>
    <xdr:clientData/>
  </xdr:twoCellAnchor>
  <xdr:twoCellAnchor>
    <xdr:from>
      <xdr:col>6</xdr:col>
      <xdr:colOff>243840</xdr:colOff>
      <xdr:row>40</xdr:row>
      <xdr:rowOff>83820</xdr:rowOff>
    </xdr:from>
    <xdr:to>
      <xdr:col>6</xdr:col>
      <xdr:colOff>785706</xdr:colOff>
      <xdr:row>44</xdr:row>
      <xdr:rowOff>100967</xdr:rowOff>
    </xdr:to>
    <xdr:pic>
      <xdr:nvPicPr>
        <xdr:cNvPr id="6" name="Рисунок 5" descr="Lsifrjd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3040" y="10347960"/>
          <a:ext cx="541866" cy="7181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182880</xdr:colOff>
      <xdr:row>41</xdr:row>
      <xdr:rowOff>91440</xdr:rowOff>
    </xdr:from>
    <xdr:to>
      <xdr:col>10</xdr:col>
      <xdr:colOff>509694</xdr:colOff>
      <xdr:row>44</xdr:row>
      <xdr:rowOff>65192</xdr:rowOff>
    </xdr:to>
    <xdr:pic>
      <xdr:nvPicPr>
        <xdr:cNvPr id="7" name="Рисунок 6">
          <a:extLst>
            <a:ext uri="{FF2B5EF4-FFF2-40B4-BE49-F238E27FC236}">
              <a16:creationId xmlns="" xmlns:wpc="http://schemas.microsoft.com/office/word/2010/wordprocessingCanvas" xmlns:cx="http://schemas.microsoft.com/office/drawing/2014/chartex" xmlns:mc="http://schemas.openxmlformats.org/markup-compatibility/2006" xmlns:o="urn:schemas-microsoft-com:office:office" xmlns:r="http://schemas.openxmlformats.org/officeDocument/2006/relationships" xmlns:m="http://schemas.openxmlformats.org/officeDocument/2006/math" xmlns:v="urn:schemas-microsoft-com:vml" xmlns:wp14="http://schemas.microsoft.com/office/word/2010/wordprocessingDrawing" xmlns:wp="http://schemas.openxmlformats.org/drawingml/2006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a16="http://schemas.microsoft.com/office/drawing/2014/main" xmlns:lc="http://schemas.openxmlformats.org/drawingml/2006/lockedCanvas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0540" y="10530840"/>
          <a:ext cx="1820334" cy="499532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0</xdr:col>
      <xdr:colOff>0</xdr:colOff>
      <xdr:row>0</xdr:row>
      <xdr:rowOff>7620</xdr:rowOff>
    </xdr:from>
    <xdr:to>
      <xdr:col>2</xdr:col>
      <xdr:colOff>777240</xdr:colOff>
      <xdr:row>4</xdr:row>
      <xdr:rowOff>114061</xdr:rowOff>
    </xdr:to>
    <xdr:pic>
      <xdr:nvPicPr>
        <xdr:cNvPr id="8" name="Рисунок 7">
          <a:extLst>
            <a:ext uri="{FF2B5EF4-FFF2-40B4-BE49-F238E27FC236}">
              <a16:creationId xmlns="" xmlns:a16="http://schemas.microsoft.com/office/drawing/2014/main" id="{E672DF07-0CAA-447F-853E-05882EFEC3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r="12251"/>
        <a:stretch/>
      </xdr:blipFill>
      <xdr:spPr>
        <a:xfrm>
          <a:off x="0" y="7620"/>
          <a:ext cx="1744980" cy="1173241"/>
        </a:xfrm>
        <a:prstGeom prst="rect">
          <a:avLst/>
        </a:prstGeom>
      </xdr:spPr>
    </xdr:pic>
    <xdr:clientData/>
  </xdr:twoCellAnchor>
  <xdr:twoCellAnchor editAs="oneCell">
    <xdr:from>
      <xdr:col>2</xdr:col>
      <xdr:colOff>121920</xdr:colOff>
      <xdr:row>41</xdr:row>
      <xdr:rowOff>144780</xdr:rowOff>
    </xdr:from>
    <xdr:to>
      <xdr:col>2</xdr:col>
      <xdr:colOff>662940</xdr:colOff>
      <xdr:row>45</xdr:row>
      <xdr:rowOff>0</xdr:rowOff>
    </xdr:to>
    <xdr:pic>
      <xdr:nvPicPr>
        <xdr:cNvPr id="9" name="Рисунок 8"/>
        <xdr:cNvPicPr/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89660" y="10584180"/>
          <a:ext cx="541020" cy="556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outlinePr summaryBelow="0"/>
    <pageSetUpPr fitToPage="1"/>
  </sheetPr>
  <dimension ref="A1:Z50"/>
  <sheetViews>
    <sheetView tabSelected="1" view="pageBreakPreview" topLeftCell="A26" zoomScaleNormal="70" zoomScaleSheetLayoutView="100" zoomScalePageLayoutView="50" workbookViewId="0">
      <selection activeCell="G36" sqref="G36"/>
    </sheetView>
  </sheetViews>
  <sheetFormatPr defaultColWidth="9.109375" defaultRowHeight="13.8" x14ac:dyDescent="0.25"/>
  <cols>
    <col min="1" max="1" width="7" style="1" customWidth="1"/>
    <col min="2" max="2" width="7.109375" style="26" customWidth="1"/>
    <col min="3" max="3" width="14.44140625" style="26" customWidth="1"/>
    <col min="4" max="4" width="37.109375" style="1" customWidth="1"/>
    <col min="5" max="5" width="13.33203125" style="11" customWidth="1"/>
    <col min="6" max="6" width="8.109375" style="1" customWidth="1"/>
    <col min="7" max="7" width="30" style="1" customWidth="1"/>
    <col min="8" max="8" width="12.5546875" style="21" customWidth="1"/>
    <col min="9" max="9" width="10.33203125" style="21" customWidth="1"/>
    <col min="10" max="10" width="11.44140625" style="1" customWidth="1"/>
    <col min="11" max="11" width="10.33203125" style="1" customWidth="1"/>
    <col min="12" max="16384" width="9.109375" style="1"/>
  </cols>
  <sheetData>
    <row r="1" spans="1:11" customFormat="1" ht="21" x14ac:dyDescent="0.25">
      <c r="A1" s="117" t="s">
        <v>27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</row>
    <row r="2" spans="1:11" customFormat="1" ht="21" x14ac:dyDescent="0.25">
      <c r="A2" s="117" t="s">
        <v>26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</row>
    <row r="3" spans="1:11" customFormat="1" ht="21" x14ac:dyDescent="0.25">
      <c r="A3" s="117" t="s">
        <v>56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</row>
    <row r="4" spans="1:11" customFormat="1" ht="21" x14ac:dyDescent="0.25">
      <c r="A4" s="117" t="s">
        <v>55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</row>
    <row r="5" spans="1:11" customFormat="1" ht="21" x14ac:dyDescent="0.25">
      <c r="A5" s="117" t="s">
        <v>54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</row>
    <row r="6" spans="1:11" customFormat="1" ht="28.8" x14ac:dyDescent="0.25">
      <c r="A6" s="118" t="s">
        <v>57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</row>
    <row r="7" spans="1:11" customFormat="1" ht="21" x14ac:dyDescent="0.25">
      <c r="A7" s="119" t="s">
        <v>10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</row>
    <row r="8" spans="1:11" ht="19.5" customHeight="1" thickBot="1" x14ac:dyDescent="0.3">
      <c r="A8" s="120" t="s">
        <v>23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</row>
    <row r="9" spans="1:11" ht="18" customHeight="1" thickTop="1" x14ac:dyDescent="0.25">
      <c r="A9" s="121" t="s">
        <v>15</v>
      </c>
      <c r="B9" s="122"/>
      <c r="C9" s="122"/>
      <c r="D9" s="122"/>
      <c r="E9" s="122"/>
      <c r="F9" s="122"/>
      <c r="G9" s="122"/>
      <c r="H9" s="122"/>
      <c r="I9" s="122"/>
      <c r="J9" s="122"/>
      <c r="K9" s="123"/>
    </row>
    <row r="10" spans="1:11" ht="19.5" customHeight="1" x14ac:dyDescent="0.25">
      <c r="A10" s="114" t="s">
        <v>38</v>
      </c>
      <c r="B10" s="115"/>
      <c r="C10" s="115"/>
      <c r="D10" s="115"/>
      <c r="E10" s="115"/>
      <c r="F10" s="115"/>
      <c r="G10" s="115"/>
      <c r="H10" s="115"/>
      <c r="I10" s="115"/>
      <c r="J10" s="115"/>
      <c r="K10" s="116"/>
    </row>
    <row r="11" spans="1:11" ht="21" customHeight="1" x14ac:dyDescent="0.25">
      <c r="A11" s="114" t="s">
        <v>49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16"/>
    </row>
    <row r="12" spans="1:11" ht="20.100000000000001" customHeight="1" x14ac:dyDescent="0.25">
      <c r="A12" s="106" t="s">
        <v>23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8"/>
    </row>
    <row r="13" spans="1:11" ht="20.100000000000001" customHeight="1" x14ac:dyDescent="0.25">
      <c r="A13" s="127" t="s">
        <v>62</v>
      </c>
      <c r="B13" s="128"/>
      <c r="C13" s="128"/>
      <c r="D13" s="128"/>
      <c r="E13" s="2"/>
      <c r="F13" s="85" t="s">
        <v>61</v>
      </c>
      <c r="G13" s="85"/>
      <c r="H13" s="12"/>
      <c r="I13" s="12"/>
      <c r="J13" s="3"/>
      <c r="K13" s="4" t="s">
        <v>43</v>
      </c>
    </row>
    <row r="14" spans="1:11" ht="20.100000000000001" customHeight="1" x14ac:dyDescent="0.25">
      <c r="A14" s="109" t="s">
        <v>63</v>
      </c>
      <c r="B14" s="110"/>
      <c r="C14" s="110"/>
      <c r="D14" s="110"/>
      <c r="E14" s="5"/>
      <c r="F14" s="31" t="s">
        <v>51</v>
      </c>
      <c r="G14" s="31"/>
      <c r="H14" s="13"/>
      <c r="I14" s="13"/>
      <c r="J14" s="6"/>
      <c r="K14" s="7" t="s">
        <v>64</v>
      </c>
    </row>
    <row r="15" spans="1:11" ht="20.100000000000001" customHeight="1" x14ac:dyDescent="0.25">
      <c r="A15" s="111" t="s">
        <v>5</v>
      </c>
      <c r="B15" s="112"/>
      <c r="C15" s="112"/>
      <c r="D15" s="112"/>
      <c r="E15" s="112"/>
      <c r="F15" s="112"/>
      <c r="G15" s="113"/>
      <c r="H15" s="124" t="s">
        <v>0</v>
      </c>
      <c r="I15" s="125"/>
      <c r="J15" s="125"/>
      <c r="K15" s="126"/>
    </row>
    <row r="16" spans="1:11" ht="20.100000000000001" customHeight="1" x14ac:dyDescent="0.25">
      <c r="A16" s="14" t="s">
        <v>11</v>
      </c>
      <c r="B16" s="8"/>
      <c r="C16" s="8"/>
      <c r="D16" s="15"/>
      <c r="E16" s="16"/>
      <c r="F16" s="15"/>
      <c r="G16" s="9" t="s">
        <v>52</v>
      </c>
      <c r="H16" s="40" t="s">
        <v>28</v>
      </c>
      <c r="I16" s="41"/>
      <c r="J16" s="41"/>
      <c r="K16" s="42"/>
    </row>
    <row r="17" spans="1:13" ht="20.100000000000001" customHeight="1" x14ac:dyDescent="0.25">
      <c r="A17" s="14" t="s">
        <v>12</v>
      </c>
      <c r="B17" s="8"/>
      <c r="C17" s="8"/>
      <c r="D17" s="9"/>
      <c r="E17" s="30"/>
      <c r="F17" s="17"/>
      <c r="G17" s="79" t="s">
        <v>58</v>
      </c>
      <c r="H17" s="40" t="s">
        <v>30</v>
      </c>
      <c r="I17" s="41"/>
      <c r="J17" s="41"/>
      <c r="K17" s="59" t="s">
        <v>59</v>
      </c>
    </row>
    <row r="18" spans="1:13" ht="20.100000000000001" customHeight="1" x14ac:dyDescent="0.25">
      <c r="A18" s="14" t="s">
        <v>13</v>
      </c>
      <c r="B18" s="8"/>
      <c r="C18" s="8"/>
      <c r="D18" s="9"/>
      <c r="E18" s="30"/>
      <c r="F18" s="17"/>
      <c r="G18" s="79" t="s">
        <v>53</v>
      </c>
      <c r="H18" s="40" t="s">
        <v>31</v>
      </c>
      <c r="I18" s="41"/>
      <c r="J18" s="41"/>
      <c r="K18" s="59" t="s">
        <v>60</v>
      </c>
    </row>
    <row r="19" spans="1:13" ht="18.75" customHeight="1" thickBot="1" x14ac:dyDescent="0.3">
      <c r="A19" s="89" t="s">
        <v>9</v>
      </c>
      <c r="B19" s="90"/>
      <c r="C19" s="90"/>
      <c r="D19" s="86"/>
      <c r="E19" s="91"/>
      <c r="F19" s="86"/>
      <c r="G19" s="87" t="s">
        <v>65</v>
      </c>
      <c r="H19" s="92" t="s">
        <v>29</v>
      </c>
      <c r="I19" s="93"/>
      <c r="J19" s="94"/>
      <c r="K19" s="88">
        <v>1</v>
      </c>
    </row>
    <row r="20" spans="1:13" ht="18.75" customHeight="1" thickTop="1" x14ac:dyDescent="0.25">
      <c r="A20" s="80"/>
      <c r="G20" s="81"/>
      <c r="H20" s="82"/>
      <c r="I20" s="43"/>
      <c r="J20" s="29"/>
      <c r="K20" s="83"/>
    </row>
    <row r="21" spans="1:13" s="63" customFormat="1" ht="34.200000000000003" customHeight="1" x14ac:dyDescent="0.25">
      <c r="A21" s="66" t="s">
        <v>50</v>
      </c>
      <c r="B21" s="62" t="s">
        <v>7</v>
      </c>
      <c r="C21" s="62" t="s">
        <v>22</v>
      </c>
      <c r="D21" s="62" t="s">
        <v>1</v>
      </c>
      <c r="E21" s="67" t="s">
        <v>21</v>
      </c>
      <c r="F21" s="62" t="s">
        <v>4</v>
      </c>
      <c r="G21" s="62" t="s">
        <v>25</v>
      </c>
      <c r="H21" s="68" t="s">
        <v>37</v>
      </c>
      <c r="I21" s="70"/>
      <c r="J21" s="71" t="s">
        <v>17</v>
      </c>
      <c r="K21" s="71" t="s">
        <v>8</v>
      </c>
    </row>
    <row r="22" spans="1:13" s="64" customFormat="1" ht="24.9" customHeight="1" x14ac:dyDescent="0.3">
      <c r="A22" s="129">
        <v>1</v>
      </c>
      <c r="B22" s="129" t="s">
        <v>66</v>
      </c>
      <c r="C22" s="129" t="s">
        <v>67</v>
      </c>
      <c r="D22" s="129" t="s">
        <v>68</v>
      </c>
      <c r="E22" s="129" t="s">
        <v>69</v>
      </c>
      <c r="F22" s="129" t="s">
        <v>16</v>
      </c>
      <c r="G22" s="129" t="s">
        <v>70</v>
      </c>
      <c r="H22" s="129" t="s">
        <v>71</v>
      </c>
      <c r="I22" s="84"/>
      <c r="J22" s="65"/>
      <c r="K22" s="69"/>
    </row>
    <row r="23" spans="1:13" s="64" customFormat="1" ht="24.9" customHeight="1" x14ac:dyDescent="0.3">
      <c r="A23" s="129">
        <v>2</v>
      </c>
      <c r="B23" s="129" t="s">
        <v>72</v>
      </c>
      <c r="C23" s="129" t="s">
        <v>73</v>
      </c>
      <c r="D23" s="129" t="s">
        <v>74</v>
      </c>
      <c r="E23" s="129" t="s">
        <v>75</v>
      </c>
      <c r="F23" s="129" t="s">
        <v>16</v>
      </c>
      <c r="G23" s="129" t="s">
        <v>76</v>
      </c>
      <c r="H23" s="129" t="s">
        <v>77</v>
      </c>
      <c r="I23" s="84"/>
      <c r="J23" s="65"/>
      <c r="K23" s="69"/>
    </row>
    <row r="24" spans="1:13" s="64" customFormat="1" ht="24.9" customHeight="1" x14ac:dyDescent="0.3">
      <c r="A24" s="129">
        <v>3</v>
      </c>
      <c r="B24" s="129" t="s">
        <v>78</v>
      </c>
      <c r="C24" s="129" t="s">
        <v>79</v>
      </c>
      <c r="D24" s="129" t="s">
        <v>80</v>
      </c>
      <c r="E24" s="129" t="s">
        <v>81</v>
      </c>
      <c r="F24" s="129" t="s">
        <v>16</v>
      </c>
      <c r="G24" s="129" t="s">
        <v>82</v>
      </c>
      <c r="H24" s="129" t="s">
        <v>83</v>
      </c>
      <c r="I24" s="84"/>
      <c r="J24" s="65"/>
      <c r="K24" s="69"/>
      <c r="M24"/>
    </row>
    <row r="25" spans="1:13" s="64" customFormat="1" ht="24.9" customHeight="1" x14ac:dyDescent="0.3">
      <c r="A25" s="129">
        <v>4</v>
      </c>
      <c r="B25" s="129" t="s">
        <v>84</v>
      </c>
      <c r="C25" s="129" t="s">
        <v>85</v>
      </c>
      <c r="D25" s="129" t="s">
        <v>86</v>
      </c>
      <c r="E25" s="129" t="s">
        <v>87</v>
      </c>
      <c r="F25" s="129" t="s">
        <v>16</v>
      </c>
      <c r="G25" s="129" t="s">
        <v>88</v>
      </c>
      <c r="H25" s="129" t="s">
        <v>89</v>
      </c>
      <c r="I25" s="84"/>
      <c r="J25" s="65"/>
      <c r="K25" s="69"/>
    </row>
    <row r="26" spans="1:13" s="64" customFormat="1" ht="24.9" customHeight="1" x14ac:dyDescent="0.3">
      <c r="A26" s="129">
        <v>5</v>
      </c>
      <c r="B26" s="129" t="s">
        <v>90</v>
      </c>
      <c r="C26" s="129" t="s">
        <v>91</v>
      </c>
      <c r="D26" s="129" t="s">
        <v>92</v>
      </c>
      <c r="E26" s="129" t="s">
        <v>93</v>
      </c>
      <c r="F26" s="129" t="s">
        <v>16</v>
      </c>
      <c r="G26" s="129" t="s">
        <v>70</v>
      </c>
      <c r="H26" s="129" t="s">
        <v>94</v>
      </c>
      <c r="I26" s="84"/>
      <c r="J26" s="65"/>
      <c r="K26" s="69"/>
    </row>
    <row r="27" spans="1:13" s="64" customFormat="1" ht="24.9" customHeight="1" x14ac:dyDescent="0.3">
      <c r="A27" s="129">
        <v>6</v>
      </c>
      <c r="B27" s="129" t="s">
        <v>95</v>
      </c>
      <c r="C27" s="129" t="s">
        <v>96</v>
      </c>
      <c r="D27" s="129" t="s">
        <v>97</v>
      </c>
      <c r="E27" s="129" t="s">
        <v>98</v>
      </c>
      <c r="F27" s="129" t="s">
        <v>19</v>
      </c>
      <c r="G27" s="129" t="s">
        <v>82</v>
      </c>
      <c r="H27" s="129" t="s">
        <v>99</v>
      </c>
      <c r="I27" s="84"/>
      <c r="J27" s="65"/>
      <c r="K27" s="69"/>
    </row>
    <row r="28" spans="1:13" s="64" customFormat="1" ht="24.9" customHeight="1" x14ac:dyDescent="0.3">
      <c r="A28" s="129" t="s">
        <v>104</v>
      </c>
      <c r="B28" s="129" t="s">
        <v>100</v>
      </c>
      <c r="C28" s="129" t="s">
        <v>101</v>
      </c>
      <c r="D28" s="129" t="s">
        <v>102</v>
      </c>
      <c r="E28" s="129" t="s">
        <v>103</v>
      </c>
      <c r="F28" s="129" t="s">
        <v>19</v>
      </c>
      <c r="G28" s="129" t="s">
        <v>88</v>
      </c>
      <c r="H28" s="129"/>
      <c r="I28" s="84"/>
      <c r="J28" s="65"/>
      <c r="K28" s="69"/>
    </row>
    <row r="29" spans="1:13" s="10" customFormat="1" ht="24.9" customHeight="1" x14ac:dyDescent="0.3">
      <c r="A29" s="129" t="s">
        <v>104</v>
      </c>
      <c r="B29" s="129" t="s">
        <v>105</v>
      </c>
      <c r="C29" s="129" t="s">
        <v>106</v>
      </c>
      <c r="D29" s="129" t="s">
        <v>107</v>
      </c>
      <c r="E29" s="129" t="s">
        <v>108</v>
      </c>
      <c r="F29" s="129" t="s">
        <v>16</v>
      </c>
      <c r="G29" s="129" t="s">
        <v>88</v>
      </c>
      <c r="H29" s="129"/>
      <c r="I29" s="84"/>
      <c r="J29" s="65"/>
      <c r="K29" s="69"/>
    </row>
    <row r="30" spans="1:13" ht="24.9" customHeight="1" x14ac:dyDescent="0.3">
      <c r="A30" s="73"/>
      <c r="B30" s="74"/>
      <c r="C30" s="75"/>
      <c r="D30" s="76"/>
      <c r="E30" s="74"/>
      <c r="F30" s="74"/>
      <c r="G30" s="74"/>
      <c r="H30" s="77"/>
      <c r="I30" s="77"/>
      <c r="J30" s="78"/>
      <c r="K30" s="78"/>
    </row>
    <row r="31" spans="1:13" ht="14.4" x14ac:dyDescent="0.25">
      <c r="A31" s="96" t="s">
        <v>3</v>
      </c>
      <c r="B31" s="97"/>
      <c r="C31" s="97"/>
      <c r="D31" s="97"/>
      <c r="E31" s="72"/>
      <c r="F31" s="72"/>
      <c r="G31" s="97" t="s">
        <v>24</v>
      </c>
      <c r="H31" s="97"/>
      <c r="I31" s="97"/>
      <c r="J31" s="97"/>
      <c r="K31" s="98"/>
    </row>
    <row r="32" spans="1:13" ht="15" customHeight="1" x14ac:dyDescent="0.25">
      <c r="A32" s="51" t="s">
        <v>32</v>
      </c>
      <c r="B32" s="17"/>
      <c r="C32" s="17"/>
      <c r="D32" s="52"/>
      <c r="E32" s="19"/>
      <c r="F32" s="49"/>
      <c r="G32" s="18" t="s">
        <v>20</v>
      </c>
      <c r="H32" s="45">
        <v>4</v>
      </c>
      <c r="I32" s="55"/>
      <c r="J32" s="32" t="s">
        <v>18</v>
      </c>
      <c r="K32" s="58">
        <f>COUNTIF(F22:F29,"ЗМС")</f>
        <v>0</v>
      </c>
    </row>
    <row r="33" spans="1:26" ht="15" customHeight="1" x14ac:dyDescent="0.25">
      <c r="A33" s="51" t="s">
        <v>33</v>
      </c>
      <c r="B33" s="17"/>
      <c r="C33" s="17"/>
      <c r="D33" s="52"/>
      <c r="E33" s="1"/>
      <c r="F33" s="50"/>
      <c r="G33" s="20" t="s">
        <v>44</v>
      </c>
      <c r="H33" s="44">
        <v>8</v>
      </c>
      <c r="I33" s="47"/>
      <c r="J33" s="32" t="s">
        <v>14</v>
      </c>
      <c r="K33" s="58">
        <f>COUNTIF(F22:F29,"МСМК")</f>
        <v>0</v>
      </c>
    </row>
    <row r="34" spans="1:26" ht="15" customHeight="1" x14ac:dyDescent="0.25">
      <c r="A34" s="51" t="s">
        <v>34</v>
      </c>
      <c r="B34" s="17"/>
      <c r="C34" s="17"/>
      <c r="D34" s="52"/>
      <c r="E34" s="1"/>
      <c r="F34" s="50"/>
      <c r="G34" s="20" t="s">
        <v>45</v>
      </c>
      <c r="H34" s="44">
        <v>6</v>
      </c>
      <c r="I34" s="47"/>
      <c r="J34" s="32" t="s">
        <v>16</v>
      </c>
      <c r="K34" s="58">
        <f>COUNTIF(F22:F31,"МС")</f>
        <v>6</v>
      </c>
    </row>
    <row r="35" spans="1:26" ht="15" customHeight="1" x14ac:dyDescent="0.25">
      <c r="A35" s="51" t="s">
        <v>35</v>
      </c>
      <c r="B35" s="17"/>
      <c r="C35" s="17"/>
      <c r="D35" s="52"/>
      <c r="E35" s="1"/>
      <c r="F35" s="50"/>
      <c r="G35" s="20" t="s">
        <v>39</v>
      </c>
      <c r="H35" s="45">
        <v>6</v>
      </c>
      <c r="I35" s="46"/>
      <c r="J35" s="32" t="s">
        <v>19</v>
      </c>
      <c r="K35" s="58">
        <f>COUNTIF(F22:F32,"КМС")</f>
        <v>2</v>
      </c>
    </row>
    <row r="36" spans="1:26" ht="15" customHeight="1" x14ac:dyDescent="0.25">
      <c r="A36" s="51"/>
      <c r="B36" s="17"/>
      <c r="C36" s="17"/>
      <c r="D36" s="52"/>
      <c r="E36" s="1"/>
      <c r="F36" s="50"/>
      <c r="G36" s="20" t="s">
        <v>40</v>
      </c>
      <c r="H36" s="45">
        <v>0</v>
      </c>
      <c r="I36" s="46"/>
      <c r="J36" s="60" t="s">
        <v>46</v>
      </c>
      <c r="K36" s="58">
        <f>COUNTIF(F22:F33,"1 сп.р.")</f>
        <v>0</v>
      </c>
    </row>
    <row r="37" spans="1:26" ht="15" customHeight="1" x14ac:dyDescent="0.25">
      <c r="A37" s="51"/>
      <c r="B37" s="17"/>
      <c r="C37" s="17"/>
      <c r="D37" s="52"/>
      <c r="E37" s="1"/>
      <c r="F37" s="50"/>
      <c r="G37" s="20" t="s">
        <v>41</v>
      </c>
      <c r="H37" s="33">
        <f>COUNTIF(A22:A29,"НС")</f>
        <v>2</v>
      </c>
      <c r="I37" s="48"/>
      <c r="J37" s="61" t="s">
        <v>48</v>
      </c>
      <c r="K37" s="58">
        <f>COUNTIF(F22:F34,"2 сп.р.")</f>
        <v>0</v>
      </c>
    </row>
    <row r="38" spans="1:26" ht="15" customHeight="1" x14ac:dyDescent="0.25">
      <c r="A38" s="51"/>
      <c r="B38" s="17"/>
      <c r="C38" s="17"/>
      <c r="D38" s="52"/>
      <c r="E38" s="22"/>
      <c r="F38" s="56"/>
      <c r="G38" s="20" t="s">
        <v>42</v>
      </c>
      <c r="H38" s="33">
        <f>COUNTIF(A22:A29,"ДСКВ")</f>
        <v>0</v>
      </c>
      <c r="I38" s="57"/>
      <c r="J38" s="61" t="s">
        <v>47</v>
      </c>
      <c r="K38" s="58">
        <f>COUNTIF(F22:F35,"3 сп.р.")</f>
        <v>0</v>
      </c>
    </row>
    <row r="39" spans="1:26" ht="9.75" customHeight="1" x14ac:dyDescent="0.25">
      <c r="A39" s="23"/>
      <c r="K39" s="24"/>
    </row>
    <row r="40" spans="1:26" ht="15.6" x14ac:dyDescent="0.25">
      <c r="A40" s="99" t="s">
        <v>2</v>
      </c>
      <c r="B40" s="100"/>
      <c r="C40" s="100"/>
      <c r="D40" s="100"/>
      <c r="E40" s="101" t="s">
        <v>6</v>
      </c>
      <c r="F40" s="101"/>
      <c r="G40" s="101"/>
      <c r="H40" s="101"/>
      <c r="I40" s="101" t="s">
        <v>36</v>
      </c>
      <c r="J40" s="101"/>
      <c r="K40" s="102"/>
    </row>
    <row r="41" spans="1:26" x14ac:dyDescent="0.25">
      <c r="A41" s="23"/>
      <c r="B41" s="1"/>
      <c r="C41" s="1"/>
      <c r="E41" s="1"/>
      <c r="F41" s="19"/>
      <c r="G41" s="19"/>
      <c r="H41" s="19"/>
      <c r="I41" s="19"/>
      <c r="J41" s="19"/>
      <c r="K41" s="28"/>
    </row>
    <row r="42" spans="1:26" x14ac:dyDescent="0.25">
      <c r="A42" s="25"/>
      <c r="D42" s="26"/>
      <c r="E42" s="53"/>
      <c r="F42" s="26"/>
      <c r="G42" s="26"/>
      <c r="H42" s="54"/>
      <c r="I42" s="54"/>
      <c r="J42" s="26"/>
      <c r="K42" s="27"/>
    </row>
    <row r="43" spans="1:26" x14ac:dyDescent="0.25">
      <c r="A43" s="25"/>
      <c r="D43" s="26"/>
      <c r="E43" s="53"/>
      <c r="F43" s="26"/>
      <c r="G43" s="26"/>
      <c r="H43" s="54"/>
      <c r="I43" s="54"/>
      <c r="J43" s="26"/>
      <c r="K43" s="27"/>
    </row>
    <row r="44" spans="1:26" x14ac:dyDescent="0.25">
      <c r="A44" s="25"/>
      <c r="D44" s="26"/>
      <c r="E44" s="53"/>
      <c r="F44" s="26"/>
      <c r="G44" s="26"/>
      <c r="H44" s="54"/>
      <c r="I44" s="54"/>
      <c r="J44" s="26"/>
      <c r="K44" s="27"/>
    </row>
    <row r="45" spans="1:26" x14ac:dyDescent="0.25">
      <c r="A45" s="25"/>
      <c r="D45" s="26"/>
      <c r="E45" s="53"/>
      <c r="F45" s="26"/>
      <c r="G45" s="26"/>
      <c r="H45" s="54"/>
      <c r="I45" s="54"/>
      <c r="J45" s="26"/>
      <c r="K45" s="27"/>
    </row>
    <row r="46" spans="1:26" ht="16.2" thickBot="1" x14ac:dyDescent="0.3">
      <c r="A46" s="103" t="str">
        <f>G18</f>
        <v>БУКОВА О.Ю.(IК, г. Пенза)</v>
      </c>
      <c r="B46" s="104"/>
      <c r="C46" s="104"/>
      <c r="D46" s="104"/>
      <c r="E46" s="104" t="str">
        <f>G17</f>
        <v>ДЫШАКОВ А.С. (ВК, г. Москва)</v>
      </c>
      <c r="F46" s="104"/>
      <c r="G46" s="104"/>
      <c r="H46" s="104"/>
      <c r="I46" s="104" t="str">
        <f>G19</f>
        <v>СМОЛЬНИКОВ А.В. (IК, г.Москва)</v>
      </c>
      <c r="J46" s="104"/>
      <c r="K46" s="105"/>
    </row>
    <row r="47" spans="1:26" s="11" customFormat="1" ht="14.4" thickTop="1" x14ac:dyDescent="0.25">
      <c r="A47" s="1"/>
      <c r="B47" s="26"/>
      <c r="C47" s="26"/>
      <c r="D47" s="1"/>
      <c r="F47" s="1"/>
      <c r="G47" s="1"/>
      <c r="H47" s="21"/>
      <c r="I47" s="2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s="36" customFormat="1" ht="18" x14ac:dyDescent="0.25">
      <c r="B48" s="37"/>
      <c r="C48" s="37"/>
      <c r="E48" s="38"/>
      <c r="H48" s="39"/>
      <c r="I48" s="39"/>
    </row>
    <row r="49" spans="1:7" ht="21" x14ac:dyDescent="0.25">
      <c r="A49" s="34"/>
      <c r="B49" s="34"/>
      <c r="C49" s="35"/>
      <c r="D49" s="95"/>
      <c r="E49" s="95"/>
      <c r="F49" s="95"/>
      <c r="G49" s="95"/>
    </row>
    <row r="50" spans="1:7" ht="18" x14ac:dyDescent="0.25">
      <c r="D50" s="36"/>
    </row>
  </sheetData>
  <autoFilter ref="B21:H21">
    <sortState ref="B21:H45">
      <sortCondition ref="H20"/>
    </sortState>
  </autoFilter>
  <sortState ref="A21:G33">
    <sortCondition descending="1" ref="A21:A33"/>
  </sortState>
  <mergeCells count="25">
    <mergeCell ref="A12:K12"/>
    <mergeCell ref="A14:D14"/>
    <mergeCell ref="A15:G15"/>
    <mergeCell ref="A11:K11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H15:K15"/>
    <mergeCell ref="A13:D13"/>
    <mergeCell ref="D49:G49"/>
    <mergeCell ref="A31:D31"/>
    <mergeCell ref="G31:K31"/>
    <mergeCell ref="A40:D40"/>
    <mergeCell ref="E40:H40"/>
    <mergeCell ref="I40:K40"/>
    <mergeCell ref="A46:D46"/>
    <mergeCell ref="E46:H46"/>
    <mergeCell ref="I46:K46"/>
  </mergeCells>
  <printOptions horizontalCentered="1"/>
  <pageMargins left="0.19685039370078741" right="0.19685039370078741" top="0.31496062992125984" bottom="0.31496062992125984" header="0.15748031496062992" footer="0.15748031496062992"/>
  <pageSetup paperSize="256" scale="63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КР гонка на время</vt:lpstr>
      <vt:lpstr>'КР гонка на время'!Заголовки_для_печати</vt:lpstr>
      <vt:lpstr>'КР гонка на время'!Область_печати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Ольга</cp:lastModifiedBy>
  <cp:lastPrinted>2025-08-21T14:19:27Z</cp:lastPrinted>
  <dcterms:created xsi:type="dcterms:W3CDTF">1996-10-08T23:32:33Z</dcterms:created>
  <dcterms:modified xsi:type="dcterms:W3CDTF">2025-08-21T14:23:09Z</dcterms:modified>
</cp:coreProperties>
</file>