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1000 м муж" sheetId="1" r:id="rId1"/>
  </sheets>
  <definedNames>
    <definedName name="_xlnm._FilterDatabase" localSheetId="0" hidden="1">'1000 м муж'!$B$23:$V$61</definedName>
    <definedName name="_xlnm.Print_Area" localSheetId="0">'1000 м муж'!$A$1:$S$79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H78" i="1"/>
  <c r="E78" i="1"/>
  <c r="H70" i="1"/>
  <c r="H69" i="1"/>
  <c r="K68" i="1"/>
  <c r="H68" i="1"/>
  <c r="H67" i="1"/>
  <c r="H66" i="1"/>
  <c r="H65" i="1" s="1"/>
  <c r="K64" i="1"/>
  <c r="K67" i="1"/>
  <c r="K65" i="1" l="1"/>
  <c r="K69" i="1"/>
  <c r="K66" i="1"/>
  <c r="K70" i="1"/>
</calcChain>
</file>

<file path=xl/sharedStrings.xml><?xml version="1.0" encoding="utf-8"?>
<sst xmlns="http://schemas.openxmlformats.org/spreadsheetml/2006/main" count="218" uniqueCount="106">
  <si>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</si>
  <si>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</si>
  <si>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</si>
  <si>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</si>
  <si>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</si>
  <si>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</si>
  <si>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гит с места 1000 м</t>
  </si>
  <si>
    <t>МУЖЧИНЫ</t>
  </si>
  <si>
    <t>МЕСТО ПРОВЕДЕНИЯ: г. Санкт-Петербург</t>
  </si>
  <si>
    <t>№ ВРВС: 0080281811А</t>
  </si>
  <si>
    <t>ДАТА ПРОВЕДЕНИЯ: 7 Октября 2024 года</t>
  </si>
  <si>
    <t>№ ЕКП 2024: 2008780019017470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</si>
  <si>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</si>
  <si>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</si>
  <si>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</si>
  <si>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</si>
  <si>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</si>
  <si>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</si>
  <si>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</si>
  <si>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</si>
  <si>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</si>
  <si>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</si>
  <si>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</si>
  <si>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</si>
  <si>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0,250/4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</si>
  <si>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</si>
  <si>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</si>
  <si>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</si>
  <si>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</si>
  <si>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</si>
  <si>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</si>
  <si>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</si>
  <si>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</si>
  <si>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</si>
  <si>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</si>
  <si>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</si>
  <si>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</si>
  <si>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500м</t>
  </si>
  <si>
    <t>0-250м</t>
  </si>
  <si>
    <t>250-500 м</t>
  </si>
  <si>
    <t>500-750 м</t>
  </si>
  <si>
    <t>750-1000 м</t>
  </si>
  <si>
    <t>ВК</t>
  </si>
  <si>
    <t>ПОГОДНЫЕ УСЛОВИЯ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</si>
  <si>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</si>
  <si>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</si>
  <si>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</si>
  <si>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</si>
  <si>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</si>
  <si>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</si>
  <si>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</si>
  <si>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</si>
  <si>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</si>
  <si>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</si>
  <si>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</si>
  <si>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</si>
  <si>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</si>
  <si>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</si>
  <si>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</si>
  <si>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</si>
  <si>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</si>
  <si>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</si>
  <si>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</si>
  <si>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Дубченко Александр</t>
  </si>
  <si>
    <t>Тульская область</t>
  </si>
  <si>
    <t>Кирильцев Никита</t>
  </si>
  <si>
    <t>Москва</t>
  </si>
  <si>
    <t>Гирилович Игорь</t>
  </si>
  <si>
    <t>Нестеров Дмитрий</t>
  </si>
  <si>
    <t>Бурлаков Данила</t>
  </si>
  <si>
    <t>Москва, Республика Удмуртия</t>
  </si>
  <si>
    <t>Крючков Марк</t>
  </si>
  <si>
    <t>Санкт-Петербург</t>
  </si>
  <si>
    <t>Скорняков Григорий</t>
  </si>
  <si>
    <t>Алексеев Лаврентий</t>
  </si>
  <si>
    <t>Чернявский Игорь</t>
  </si>
  <si>
    <t>Гонов Лев</t>
  </si>
  <si>
    <t>Берсенев Никита</t>
  </si>
  <si>
    <t>Савекин Илья</t>
  </si>
  <si>
    <t>Новиков Иван</t>
  </si>
  <si>
    <t>Бирюков Никита</t>
  </si>
  <si>
    <t>Новолодский Иван</t>
  </si>
  <si>
    <t>Зараковский Даниил</t>
  </si>
  <si>
    <t>Наумов Максим</t>
  </si>
  <si>
    <t>Тульская область, Свердловская область</t>
  </si>
  <si>
    <t>Гречишкин Вадим</t>
  </si>
  <si>
    <t xml:space="preserve">Болдырев Матвей </t>
  </si>
  <si>
    <t>Попов Александр</t>
  </si>
  <si>
    <t>Шичкин Влас</t>
  </si>
  <si>
    <t>Игошев Егор</t>
  </si>
  <si>
    <t>Марямидзе Степан</t>
  </si>
  <si>
    <t>Просандеев Ярослав</t>
  </si>
  <si>
    <t>Бугаенко Виктор</t>
  </si>
  <si>
    <t>Почерняев Николай</t>
  </si>
  <si>
    <t>Постарнак Михаил</t>
  </si>
  <si>
    <t>Шукуров Тимур</t>
  </si>
  <si>
    <t>Попов Марк</t>
  </si>
  <si>
    <t>Шерстеникин Алексей</t>
  </si>
  <si>
    <t>Меденец Богдан</t>
  </si>
  <si>
    <t>Водопьянов Александр</t>
  </si>
  <si>
    <t>Бедретдинов Фарид</t>
  </si>
  <si>
    <t>Гончаров Владимир</t>
  </si>
  <si>
    <t>Юдин Никита</t>
  </si>
  <si>
    <t>Казаков Даниил</t>
  </si>
  <si>
    <t>Шекелашвили Давид</t>
  </si>
  <si>
    <t>Лысенко 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</si>
</sst>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:ss.00"/>
    <numFmt numFmtId="165" formatCode="0.0"/>
    <numFmt numFmtId="166" formatCode="m:ss.00"/>
    <numFmt numFmtId="167" formatCode="\(0\)"/>
    <numFmt numFmtId="168" formatCode="m:ss.000"/>
    <numFmt numFmtId="169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48">
    <xf numFmtId="0" fontId="0" fillId="0" borderId="0" xfId="0"/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 wrapText="1"/>
    </xf>
    <xf numFmtId="14" fontId="9" fillId="0" borderId="27" xfId="1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64" fontId="9" fillId="0" borderId="27" xfId="1" applyNumberFormat="1" applyFont="1" applyFill="1" applyBorder="1" applyAlignment="1">
      <alignment horizontal="center" vertical="center" wrapText="1"/>
    </xf>
    <xf numFmtId="2" fontId="9" fillId="0" borderId="28" xfId="1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7" xfId="0" applyFont="1" applyFill="1" applyBorder="1" applyAlignment="1">
      <alignment horizontal="left" vertical="center"/>
    </xf>
    <xf numFmtId="14" fontId="15" fillId="0" borderId="27" xfId="0" applyNumberFormat="1" applyFont="1" applyBorder="1" applyAlignment="1">
      <alignment horizontal="center" vertical="center"/>
    </xf>
    <xf numFmtId="166" fontId="13" fillId="0" borderId="16" xfId="0" applyNumberFormat="1" applyFont="1" applyBorder="1" applyAlignment="1">
      <alignment horizontal="center" vertical="center"/>
    </xf>
    <xf numFmtId="167" fontId="14" fillId="0" borderId="27" xfId="0" applyNumberFormat="1" applyFont="1" applyBorder="1" applyAlignment="1">
      <alignment horizontal="center" vertical="center"/>
    </xf>
    <xf numFmtId="168" fontId="13" fillId="0" borderId="27" xfId="0" applyNumberFormat="1" applyFont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47" fontId="0" fillId="0" borderId="0" xfId="0" applyNumberFormat="1"/>
    <xf numFmtId="14" fontId="16" fillId="0" borderId="27" xfId="0" applyNumberFormat="1" applyFont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4" fillId="0" borderId="27" xfId="0" applyNumberFormat="1" applyFont="1" applyFill="1" applyBorder="1" applyAlignment="1">
      <alignment horizontal="center" vertical="center"/>
    </xf>
    <xf numFmtId="168" fontId="0" fillId="0" borderId="0" xfId="0" applyNumberFormat="1"/>
    <xf numFmtId="0" fontId="10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justify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2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2" fontId="9" fillId="3" borderId="21" xfId="1" applyNumberFormat="1" applyFont="1" applyFill="1" applyBorder="1" applyAlignment="1">
      <alignment horizontal="center" vertical="center" wrapText="1"/>
    </xf>
    <xf numFmtId="2" fontId="9" fillId="3" borderId="28" xfId="1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14" fontId="9" fillId="3" borderId="21" xfId="1" applyNumberFormat="1" applyFont="1" applyFill="1" applyBorder="1" applyAlignment="1">
      <alignment horizontal="center" vertical="center" wrapText="1"/>
    </xf>
    <xf numFmtId="14" fontId="9" fillId="3" borderId="27" xfId="1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 wrapText="1"/>
    </xf>
    <xf numFmtId="164" fontId="9" fillId="3" borderId="27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2</xdr:col>
      <xdr:colOff>342900</xdr:colOff>
      <xdr:row>5</xdr:row>
      <xdr:rowOff>217042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790575" cy="95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647700</xdr:colOff>
      <xdr:row>0</xdr:row>
      <xdr:rowOff>161925</xdr:rowOff>
    </xdr:from>
    <xdr:to>
      <xdr:col>3</xdr:col>
      <xdr:colOff>857250</xdr:colOff>
      <xdr:row>5</xdr:row>
      <xdr:rowOff>304800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925"/>
          <a:ext cx="10382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466725</xdr:colOff>
      <xdr:row>72</xdr:row>
      <xdr:rowOff>19050</xdr:rowOff>
    </xdr:from>
    <xdr:to>
      <xdr:col>6</xdr:col>
      <xdr:colOff>838200</xdr:colOff>
      <xdr:row>78</xdr:row>
      <xdr:rowOff>0</xdr:rowOff>
    </xdr:to>
    <xdr:pic>
      <xdr:nvPicPr>
        <xdr:cNvPr id="4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6325850"/>
          <a:ext cx="1562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533400</xdr:colOff>
      <xdr:row>71</xdr:row>
      <xdr:rowOff>114300</xdr:rowOff>
    </xdr:from>
    <xdr:to>
      <xdr:col>18</xdr:col>
      <xdr:colOff>38099</xdr:colOff>
      <xdr:row>77</xdr:row>
      <xdr:rowOff>47625</xdr:rowOff>
    </xdr:to>
    <xdr:pic>
      <xdr:nvPicPr>
        <xdr:cNvPr id="5" name="Рисунок 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6230600"/>
          <a:ext cx="1333499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72</xdr:row>
      <xdr:rowOff>152400</xdr:rowOff>
    </xdr:from>
    <xdr:to>
      <xdr:col>11</xdr:col>
      <xdr:colOff>495300</xdr:colOff>
      <xdr:row>76</xdr:row>
      <xdr:rowOff>133350</xdr:rowOff>
    </xdr:to>
    <xdr:pic>
      <xdr:nvPicPr>
        <xdr:cNvPr id="6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6459200"/>
          <a:ext cx="895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276225</xdr:colOff>
      <xdr:row>0</xdr:row>
      <xdr:rowOff>66675</xdr:rowOff>
    </xdr:from>
    <xdr:to>
      <xdr:col>17</xdr:col>
      <xdr:colOff>495300</xdr:colOff>
      <xdr:row>5</xdr:row>
      <xdr:rowOff>57150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667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tabSelected="1" topLeftCell="A11" zoomScale="90" zoomScaleNormal="90" workbookViewId="0">
      <selection activeCell="Y26" sqref="Y26"/>
    </sheetView>
  </sheetViews>
  <sheetFormatPr defaultRowHeight="12.75" x14ac:dyDescent="0.2"/>
  <cols>
    <col min="1" max="1" width="4" customWidth="1"/>
    <col min="2" max="2" width="4.5703125" customWidth="1"/>
    <col min="3" max="3" width="12.42578125" customWidth="1"/>
    <col min="4" max="4" width="20" customWidth="1"/>
    <col min="5" max="5" width="10.140625" customWidth="1"/>
    <col min="6" max="6" width="7.7109375" customWidth="1"/>
    <col min="7" max="7" width="23.5703125" customWidth="1"/>
    <col min="8" max="8" width="7.5703125" customWidth="1"/>
    <col min="9" max="9" width="5" customWidth="1"/>
    <col min="10" max="10" width="8" customWidth="1"/>
    <col min="11" max="11" width="5.85546875" customWidth="1"/>
    <col min="12" max="12" width="7.5703125" customWidth="1"/>
    <col min="13" max="13" width="5.140625" customWidth="1"/>
    <col min="15" max="15" width="5.85546875" customWidth="1"/>
    <col min="19" max="19" width="9.7109375" customWidth="1"/>
  </cols>
  <sheetData>
    <row r="1" spans="1:19" ht="21" x14ac:dyDescent="0.2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3" customHeigh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ht="21" x14ac:dyDescent="0.2">
      <c r="A3" s="146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ht="9.7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9.75" customHeight="1" x14ac:dyDescent="0.2">
      <c r="A5" s="89" t="s">
        <v>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 ht="28.5" x14ac:dyDescent="0.2">
      <c r="A6" s="147" t="s">
        <v>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</row>
    <row r="7" spans="1:19" ht="21" x14ac:dyDescent="0.2">
      <c r="A7" s="132" t="s">
        <v>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</row>
    <row r="8" spans="1:19" ht="9" customHeight="1" thickBot="1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9" spans="1:19" ht="19.5" thickTop="1" x14ac:dyDescent="0.2">
      <c r="A9" s="134" t="s">
        <v>5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6"/>
    </row>
    <row r="10" spans="1:19" ht="18.75" x14ac:dyDescent="0.2">
      <c r="A10" s="137" t="s">
        <v>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9"/>
    </row>
    <row r="11" spans="1:19" ht="18.75" x14ac:dyDescent="0.2">
      <c r="A11" s="140" t="s">
        <v>7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2"/>
    </row>
    <row r="12" spans="1:19" ht="9.75" customHeight="1" x14ac:dyDescent="0.2">
      <c r="A12" s="143" t="s">
        <v>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5"/>
    </row>
    <row r="13" spans="1:19" ht="15.75" x14ac:dyDescent="0.2">
      <c r="A13" s="124" t="s">
        <v>8</v>
      </c>
      <c r="B13" s="125"/>
      <c r="C13" s="125"/>
      <c r="D13" s="125"/>
      <c r="E13" s="1"/>
      <c r="F13" s="2"/>
      <c r="G13" s="3"/>
      <c r="H13" s="4"/>
      <c r="I13" s="4"/>
      <c r="J13" s="4"/>
      <c r="K13" s="4"/>
      <c r="L13" s="4"/>
      <c r="M13" s="4"/>
      <c r="N13" s="4"/>
      <c r="O13" s="4"/>
      <c r="P13" s="4"/>
      <c r="Q13" s="5"/>
      <c r="R13" s="6"/>
      <c r="S13" s="7" t="s">
        <v>9</v>
      </c>
    </row>
    <row r="14" spans="1:19" ht="15.75" x14ac:dyDescent="0.2">
      <c r="A14" s="126" t="s">
        <v>10</v>
      </c>
      <c r="B14" s="127"/>
      <c r="C14" s="127"/>
      <c r="D14" s="127"/>
      <c r="E14" s="8"/>
      <c r="F14" s="9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3"/>
      <c r="S14" s="14" t="s">
        <v>11</v>
      </c>
    </row>
    <row r="15" spans="1:19" ht="15" x14ac:dyDescent="0.2">
      <c r="A15" s="98" t="s">
        <v>12</v>
      </c>
      <c r="B15" s="99"/>
      <c r="C15" s="99"/>
      <c r="D15" s="99"/>
      <c r="E15" s="99"/>
      <c r="F15" s="99"/>
      <c r="G15" s="128"/>
      <c r="H15" s="129" t="s">
        <v>13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1"/>
    </row>
    <row r="16" spans="1:19" ht="15" x14ac:dyDescent="0.2">
      <c r="A16" s="15"/>
      <c r="B16" s="16"/>
      <c r="C16" s="16"/>
      <c r="D16" s="17"/>
      <c r="E16" s="18" t="s">
        <v>2</v>
      </c>
      <c r="F16" s="17"/>
      <c r="G16" s="18"/>
      <c r="H16" s="110" t="s">
        <v>14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2"/>
    </row>
    <row r="17" spans="1:22" ht="15" x14ac:dyDescent="0.2">
      <c r="A17" s="15" t="s">
        <v>15</v>
      </c>
      <c r="B17" s="16"/>
      <c r="C17" s="16"/>
      <c r="D17" s="18"/>
      <c r="E17" s="19"/>
      <c r="F17" s="17"/>
      <c r="G17" s="20" t="s">
        <v>16</v>
      </c>
      <c r="H17" s="110" t="s">
        <v>17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</row>
    <row r="18" spans="1:22" ht="15" x14ac:dyDescent="0.2">
      <c r="A18" s="15" t="s">
        <v>18</v>
      </c>
      <c r="B18" s="16"/>
      <c r="C18" s="16"/>
      <c r="D18" s="18"/>
      <c r="E18" s="19"/>
      <c r="F18" s="17"/>
      <c r="G18" s="20" t="s">
        <v>19</v>
      </c>
      <c r="H18" s="110" t="s">
        <v>20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</row>
    <row r="19" spans="1:22" ht="16.5" thickBot="1" x14ac:dyDescent="0.25">
      <c r="A19" s="15" t="s">
        <v>21</v>
      </c>
      <c r="B19" s="21"/>
      <c r="C19" s="21"/>
      <c r="D19" s="22"/>
      <c r="E19" s="23"/>
      <c r="F19" s="22"/>
      <c r="G19" s="20" t="s">
        <v>22</v>
      </c>
      <c r="H19" s="24" t="s">
        <v>23</v>
      </c>
      <c r="I19" s="25"/>
      <c r="J19" s="25"/>
      <c r="K19" s="25"/>
      <c r="L19" s="25"/>
      <c r="M19" s="25"/>
      <c r="N19" s="25"/>
      <c r="O19" s="25"/>
      <c r="P19" s="25"/>
      <c r="Q19" s="26">
        <v>1</v>
      </c>
      <c r="S19" s="27" t="s">
        <v>24</v>
      </c>
    </row>
    <row r="20" spans="1:22" ht="9" customHeight="1" thickTop="1" thickBot="1" x14ac:dyDescent="0.25">
      <c r="A20" s="28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1"/>
      <c r="M20" s="31"/>
      <c r="N20" s="31"/>
      <c r="O20" s="31"/>
      <c r="P20" s="31"/>
      <c r="Q20" s="32"/>
      <c r="R20" s="28"/>
      <c r="S20" s="28"/>
    </row>
    <row r="21" spans="1:22" ht="13.5" thickTop="1" x14ac:dyDescent="0.2">
      <c r="A21" s="113" t="s">
        <v>25</v>
      </c>
      <c r="B21" s="115" t="s">
        <v>26</v>
      </c>
      <c r="C21" s="115" t="s">
        <v>27</v>
      </c>
      <c r="D21" s="115" t="s">
        <v>28</v>
      </c>
      <c r="E21" s="117" t="s">
        <v>29</v>
      </c>
      <c r="F21" s="115" t="s">
        <v>30</v>
      </c>
      <c r="G21" s="115" t="s">
        <v>31</v>
      </c>
      <c r="H21" s="119" t="s">
        <v>32</v>
      </c>
      <c r="I21" s="120"/>
      <c r="J21" s="120"/>
      <c r="K21" s="120"/>
      <c r="L21" s="120"/>
      <c r="M21" s="120"/>
      <c r="N21" s="120"/>
      <c r="O21" s="121"/>
      <c r="P21" s="122" t="s">
        <v>33</v>
      </c>
      <c r="Q21" s="101" t="s">
        <v>34</v>
      </c>
      <c r="R21" s="103" t="s">
        <v>35</v>
      </c>
      <c r="S21" s="105" t="s">
        <v>36</v>
      </c>
      <c r="U21" s="107" t="s">
        <v>37</v>
      </c>
      <c r="V21" s="107">
        <v>750</v>
      </c>
    </row>
    <row r="22" spans="1:22" x14ac:dyDescent="0.2">
      <c r="A22" s="114"/>
      <c r="B22" s="116"/>
      <c r="C22" s="116"/>
      <c r="D22" s="116"/>
      <c r="E22" s="118"/>
      <c r="F22" s="116"/>
      <c r="G22" s="116"/>
      <c r="H22" s="108" t="s">
        <v>38</v>
      </c>
      <c r="I22" s="109"/>
      <c r="J22" s="108" t="s">
        <v>39</v>
      </c>
      <c r="K22" s="109"/>
      <c r="L22" s="108" t="s">
        <v>40</v>
      </c>
      <c r="M22" s="109"/>
      <c r="N22" s="108" t="s">
        <v>41</v>
      </c>
      <c r="O22" s="109"/>
      <c r="P22" s="123"/>
      <c r="Q22" s="102"/>
      <c r="R22" s="104"/>
      <c r="S22" s="106"/>
      <c r="U22" s="107"/>
      <c r="V22" s="107"/>
    </row>
    <row r="23" spans="1:22" ht="3" customHeight="1" x14ac:dyDescent="0.2">
      <c r="A23" s="33"/>
      <c r="B23" s="34"/>
      <c r="C23" s="34"/>
      <c r="D23" s="34"/>
      <c r="E23" s="35"/>
      <c r="F23" s="34"/>
      <c r="G23" s="34"/>
      <c r="H23" s="36"/>
      <c r="I23" s="37"/>
      <c r="J23" s="36"/>
      <c r="K23" s="37"/>
      <c r="L23" s="36"/>
      <c r="M23" s="37"/>
      <c r="N23" s="36"/>
      <c r="O23" s="37"/>
      <c r="P23" s="38"/>
      <c r="Q23" s="39"/>
      <c r="R23" s="40"/>
      <c r="S23" s="41"/>
      <c r="U23" s="42"/>
      <c r="V23" s="42"/>
    </row>
    <row r="24" spans="1:22" ht="21" customHeight="1" x14ac:dyDescent="0.2">
      <c r="A24" s="43">
        <v>1</v>
      </c>
      <c r="B24" s="44">
        <v>142</v>
      </c>
      <c r="C24" s="45">
        <v>10007772108</v>
      </c>
      <c r="D24" s="46" t="s">
        <v>63</v>
      </c>
      <c r="E24" s="47">
        <v>34749</v>
      </c>
      <c r="F24" s="47" t="s">
        <v>49</v>
      </c>
      <c r="G24" s="47" t="s">
        <v>64</v>
      </c>
      <c r="H24" s="48">
        <v>2.1703703703703704E-4</v>
      </c>
      <c r="I24" s="49">
        <v>4</v>
      </c>
      <c r="J24" s="48">
        <v>1.5303240740740747E-4</v>
      </c>
      <c r="K24" s="49">
        <v>3</v>
      </c>
      <c r="L24" s="48">
        <v>1.6031250000000003E-4</v>
      </c>
      <c r="M24" s="49">
        <v>1</v>
      </c>
      <c r="N24" s="48">
        <v>1.7006944444444437E-4</v>
      </c>
      <c r="O24" s="49">
        <v>6</v>
      </c>
      <c r="P24" s="50">
        <v>7.0045138888888891E-4</v>
      </c>
      <c r="Q24" s="51">
        <v>59.016393442622956</v>
      </c>
      <c r="R24" s="52" t="s">
        <v>49</v>
      </c>
      <c r="S24" s="53"/>
      <c r="U24" s="54">
        <v>3.7006944444444451E-4</v>
      </c>
      <c r="V24" s="54">
        <v>5.3038194444444454E-4</v>
      </c>
    </row>
    <row r="25" spans="1:22" ht="21" customHeight="1" x14ac:dyDescent="0.2">
      <c r="A25" s="43">
        <v>2</v>
      </c>
      <c r="B25" s="44">
        <v>98</v>
      </c>
      <c r="C25" s="45">
        <v>10082333782</v>
      </c>
      <c r="D25" s="46" t="s">
        <v>65</v>
      </c>
      <c r="E25" s="47">
        <v>38364</v>
      </c>
      <c r="F25" s="47" t="s">
        <v>49</v>
      </c>
      <c r="G25" s="47" t="s">
        <v>66</v>
      </c>
      <c r="H25" s="48">
        <v>2.1630787037037037E-4</v>
      </c>
      <c r="I25" s="49">
        <v>3</v>
      </c>
      <c r="J25" s="48">
        <v>1.5342592592592597E-4</v>
      </c>
      <c r="K25" s="49">
        <v>4</v>
      </c>
      <c r="L25" s="48">
        <v>1.6099537037037032E-4</v>
      </c>
      <c r="M25" s="49">
        <v>3</v>
      </c>
      <c r="N25" s="48">
        <v>1.7685185185185187E-4</v>
      </c>
      <c r="O25" s="49">
        <v>19</v>
      </c>
      <c r="P25" s="50">
        <v>7.0758101851851852E-4</v>
      </c>
      <c r="Q25" s="51">
        <v>59.016393442622956</v>
      </c>
      <c r="R25" s="52" t="s">
        <v>49</v>
      </c>
      <c r="S25" s="53"/>
      <c r="U25" s="54">
        <v>3.6973379629629634E-4</v>
      </c>
      <c r="V25" s="54">
        <v>5.3072916666666665E-4</v>
      </c>
    </row>
    <row r="26" spans="1:22" ht="21" customHeight="1" x14ac:dyDescent="0.2">
      <c r="A26" s="43">
        <v>3</v>
      </c>
      <c r="B26" s="44">
        <v>137</v>
      </c>
      <c r="C26" s="45">
        <v>10083104530</v>
      </c>
      <c r="D26" s="46" t="s">
        <v>67</v>
      </c>
      <c r="E26" s="47">
        <v>38427</v>
      </c>
      <c r="F26" s="47" t="s">
        <v>51</v>
      </c>
      <c r="G26" s="47" t="s">
        <v>64</v>
      </c>
      <c r="H26" s="48">
        <v>2.1473379629629631E-4</v>
      </c>
      <c r="I26" s="49">
        <v>2</v>
      </c>
      <c r="J26" s="48">
        <v>1.5149305555555548E-4</v>
      </c>
      <c r="K26" s="49">
        <v>2</v>
      </c>
      <c r="L26" s="48">
        <v>1.6109953703703712E-4</v>
      </c>
      <c r="M26" s="49">
        <v>4</v>
      </c>
      <c r="N26" s="48">
        <v>1.8178240740740741E-4</v>
      </c>
      <c r="O26" s="49">
        <v>29</v>
      </c>
      <c r="P26" s="50">
        <v>7.0910879629629633E-4</v>
      </c>
      <c r="Q26" s="51">
        <v>59.016393442622956</v>
      </c>
      <c r="R26" s="52" t="s">
        <v>49</v>
      </c>
      <c r="S26" s="53"/>
      <c r="U26" s="54">
        <v>3.6622685185185179E-4</v>
      </c>
      <c r="V26" s="54">
        <v>5.2732638888888892E-4</v>
      </c>
    </row>
    <row r="27" spans="1:22" ht="21" customHeight="1" x14ac:dyDescent="0.2">
      <c r="A27" s="43">
        <v>4</v>
      </c>
      <c r="B27" s="44">
        <v>132</v>
      </c>
      <c r="C27" s="45">
        <v>10015266972</v>
      </c>
      <c r="D27" s="46" t="s">
        <v>68</v>
      </c>
      <c r="E27" s="47">
        <v>36202</v>
      </c>
      <c r="F27" s="47" t="s">
        <v>49</v>
      </c>
      <c r="G27" s="47" t="s">
        <v>64</v>
      </c>
      <c r="H27" s="48">
        <v>2.1802083333333333E-4</v>
      </c>
      <c r="I27" s="49">
        <v>5</v>
      </c>
      <c r="J27" s="48">
        <v>1.5377314814814813E-4</v>
      </c>
      <c r="K27" s="49">
        <v>5</v>
      </c>
      <c r="L27" s="48">
        <v>1.6145833333333339E-4</v>
      </c>
      <c r="M27" s="49">
        <v>5</v>
      </c>
      <c r="N27" s="48">
        <v>1.7873842592592594E-4</v>
      </c>
      <c r="O27" s="49">
        <v>24</v>
      </c>
      <c r="P27" s="50">
        <v>7.1199074074074079E-4</v>
      </c>
      <c r="Q27" s="51">
        <v>58.064516129032256</v>
      </c>
      <c r="R27" s="52" t="s">
        <v>51</v>
      </c>
      <c r="S27" s="53"/>
      <c r="U27" s="54">
        <v>3.7179398148148147E-4</v>
      </c>
      <c r="V27" s="54">
        <v>5.3325231481481485E-4</v>
      </c>
    </row>
    <row r="28" spans="1:22" ht="21" customHeight="1" x14ac:dyDescent="0.2">
      <c r="A28" s="43">
        <v>5</v>
      </c>
      <c r="B28" s="44">
        <v>94</v>
      </c>
      <c r="C28" s="45">
        <v>10034956154</v>
      </c>
      <c r="D28" s="46" t="s">
        <v>69</v>
      </c>
      <c r="E28" s="47">
        <v>36828</v>
      </c>
      <c r="F28" s="47" t="s">
        <v>49</v>
      </c>
      <c r="G28" s="55" t="s">
        <v>70</v>
      </c>
      <c r="H28" s="48">
        <v>2.1413194444444444E-4</v>
      </c>
      <c r="I28" s="49">
        <v>1</v>
      </c>
      <c r="J28" s="48">
        <v>1.5412037037037035E-4</v>
      </c>
      <c r="K28" s="49">
        <v>6</v>
      </c>
      <c r="L28" s="48">
        <v>1.6365740740740745E-4</v>
      </c>
      <c r="M28" s="49">
        <v>10</v>
      </c>
      <c r="N28" s="48">
        <v>1.8275462962962961E-4</v>
      </c>
      <c r="O28" s="49">
        <v>30</v>
      </c>
      <c r="P28" s="50">
        <v>7.1466435185185185E-4</v>
      </c>
      <c r="Q28" s="51">
        <v>58.064516129032256</v>
      </c>
      <c r="R28" s="52" t="s">
        <v>51</v>
      </c>
      <c r="S28" s="53"/>
      <c r="U28" s="54">
        <v>3.682523148148148E-4</v>
      </c>
      <c r="V28" s="54">
        <v>5.3190972222222225E-4</v>
      </c>
    </row>
    <row r="29" spans="1:22" ht="21" customHeight="1" x14ac:dyDescent="0.2">
      <c r="A29" s="43">
        <v>6</v>
      </c>
      <c r="B29" s="44">
        <v>11</v>
      </c>
      <c r="C29" s="45">
        <v>10065490946</v>
      </c>
      <c r="D29" s="46" t="s">
        <v>71</v>
      </c>
      <c r="E29" s="47">
        <v>37676</v>
      </c>
      <c r="F29" s="47" t="s">
        <v>49</v>
      </c>
      <c r="G29" s="47" t="s">
        <v>72</v>
      </c>
      <c r="H29" s="48">
        <v>2.3067129629629631E-4</v>
      </c>
      <c r="I29" s="49">
        <v>17</v>
      </c>
      <c r="J29" s="48">
        <v>1.5070601851851855E-4</v>
      </c>
      <c r="K29" s="49">
        <v>1</v>
      </c>
      <c r="L29" s="48">
        <v>1.6399305555555557E-4</v>
      </c>
      <c r="M29" s="49">
        <v>11</v>
      </c>
      <c r="N29" s="48">
        <v>1.732060185185185E-4</v>
      </c>
      <c r="O29" s="49">
        <v>12</v>
      </c>
      <c r="P29" s="50">
        <v>7.1857638888888893E-4</v>
      </c>
      <c r="Q29" s="51">
        <v>58.064516129032256</v>
      </c>
      <c r="R29" s="52" t="s">
        <v>51</v>
      </c>
      <c r="S29" s="53"/>
      <c r="U29" s="54">
        <v>3.8137731481481486E-4</v>
      </c>
      <c r="V29" s="54">
        <v>5.4537037037037043E-4</v>
      </c>
    </row>
    <row r="30" spans="1:22" ht="21" customHeight="1" x14ac:dyDescent="0.2">
      <c r="A30" s="43">
        <v>7</v>
      </c>
      <c r="B30" s="44">
        <v>7</v>
      </c>
      <c r="C30" s="45">
        <v>10065490441</v>
      </c>
      <c r="D30" s="46" t="s">
        <v>73</v>
      </c>
      <c r="E30" s="47">
        <v>38304</v>
      </c>
      <c r="F30" s="47" t="s">
        <v>49</v>
      </c>
      <c r="G30" s="47" t="s">
        <v>72</v>
      </c>
      <c r="H30" s="48">
        <v>2.215625E-4</v>
      </c>
      <c r="I30" s="49">
        <v>8</v>
      </c>
      <c r="J30" s="48">
        <v>1.5910879629629633E-4</v>
      </c>
      <c r="K30" s="49">
        <v>11</v>
      </c>
      <c r="L30" s="48">
        <v>1.6454861111111103E-4</v>
      </c>
      <c r="M30" s="49">
        <v>14</v>
      </c>
      <c r="N30" s="48">
        <v>1.7589120370370382E-4</v>
      </c>
      <c r="O30" s="49">
        <v>17</v>
      </c>
      <c r="P30" s="50">
        <v>7.2111111111111117E-4</v>
      </c>
      <c r="Q30" s="51">
        <v>58.064516129032256</v>
      </c>
      <c r="R30" s="52" t="s">
        <v>51</v>
      </c>
      <c r="S30" s="53"/>
      <c r="U30" s="54">
        <v>3.8067129629629632E-4</v>
      </c>
      <c r="V30" s="54">
        <v>5.4521990740740735E-4</v>
      </c>
    </row>
    <row r="31" spans="1:22" ht="21" customHeight="1" x14ac:dyDescent="0.2">
      <c r="A31" s="43">
        <v>8</v>
      </c>
      <c r="B31" s="44">
        <v>69</v>
      </c>
      <c r="C31" s="45">
        <v>10103577792</v>
      </c>
      <c r="D31" s="46" t="s">
        <v>74</v>
      </c>
      <c r="E31" s="47">
        <v>37602</v>
      </c>
      <c r="F31" s="47" t="s">
        <v>51</v>
      </c>
      <c r="G31" s="47" t="s">
        <v>72</v>
      </c>
      <c r="H31" s="48">
        <v>2.2326388888888892E-4</v>
      </c>
      <c r="I31" s="49">
        <v>11</v>
      </c>
      <c r="J31" s="48">
        <v>1.583680555555555E-4</v>
      </c>
      <c r="K31" s="49">
        <v>9</v>
      </c>
      <c r="L31" s="48">
        <v>1.6457175925925927E-4</v>
      </c>
      <c r="M31" s="49">
        <v>15</v>
      </c>
      <c r="N31" s="48">
        <v>1.7532407407407395E-4</v>
      </c>
      <c r="O31" s="49">
        <v>14</v>
      </c>
      <c r="P31" s="50">
        <v>7.2152777777777764E-4</v>
      </c>
      <c r="Q31" s="51">
        <v>58.064516129032256</v>
      </c>
      <c r="R31" s="52" t="s">
        <v>51</v>
      </c>
      <c r="S31" s="53"/>
      <c r="U31" s="54">
        <v>3.8163194444444442E-4</v>
      </c>
      <c r="V31" s="54">
        <v>5.4620370370370369E-4</v>
      </c>
    </row>
    <row r="32" spans="1:22" ht="21" customHeight="1" x14ac:dyDescent="0.2">
      <c r="A32" s="43">
        <v>9</v>
      </c>
      <c r="B32" s="44">
        <v>101</v>
      </c>
      <c r="C32" s="45">
        <v>10082146957</v>
      </c>
      <c r="D32" s="46" t="s">
        <v>75</v>
      </c>
      <c r="E32" s="47">
        <v>38445</v>
      </c>
      <c r="F32" s="47" t="s">
        <v>51</v>
      </c>
      <c r="G32" s="47" t="s">
        <v>66</v>
      </c>
      <c r="H32" s="48">
        <v>2.2766203703703707E-4</v>
      </c>
      <c r="I32" s="49">
        <v>15</v>
      </c>
      <c r="J32" s="48">
        <v>1.5539351851851847E-4</v>
      </c>
      <c r="K32" s="49">
        <v>7</v>
      </c>
      <c r="L32" s="48">
        <v>1.6341435185185187E-4</v>
      </c>
      <c r="M32" s="49">
        <v>8</v>
      </c>
      <c r="N32" s="48">
        <v>1.768865740740741E-4</v>
      </c>
      <c r="O32" s="49">
        <v>20</v>
      </c>
      <c r="P32" s="50">
        <v>7.2335648148148151E-4</v>
      </c>
      <c r="Q32" s="51">
        <v>58.064516129032256</v>
      </c>
      <c r="R32" s="52" t="s">
        <v>51</v>
      </c>
      <c r="S32" s="53"/>
      <c r="U32" s="54">
        <v>3.8305555555555554E-4</v>
      </c>
      <c r="V32" s="54">
        <v>5.4646990740740741E-4</v>
      </c>
    </row>
    <row r="33" spans="1:22" ht="21" customHeight="1" x14ac:dyDescent="0.2">
      <c r="A33" s="43">
        <v>10</v>
      </c>
      <c r="B33" s="44">
        <v>2</v>
      </c>
      <c r="C33" s="45">
        <v>10023524100</v>
      </c>
      <c r="D33" s="46" t="s">
        <v>76</v>
      </c>
      <c r="E33" s="47">
        <v>36531</v>
      </c>
      <c r="F33" s="47" t="s">
        <v>49</v>
      </c>
      <c r="G33" s="47" t="s">
        <v>72</v>
      </c>
      <c r="H33" s="48">
        <v>2.3302083333333332E-4</v>
      </c>
      <c r="I33" s="49">
        <v>21</v>
      </c>
      <c r="J33" s="48">
        <v>1.621527777777778E-4</v>
      </c>
      <c r="K33" s="49">
        <v>14</v>
      </c>
      <c r="L33" s="48">
        <v>1.6065972222222219E-4</v>
      </c>
      <c r="M33" s="49">
        <v>2</v>
      </c>
      <c r="N33" s="48">
        <v>1.6961805555555556E-4</v>
      </c>
      <c r="O33" s="49">
        <v>5</v>
      </c>
      <c r="P33" s="50">
        <v>7.2545138888888887E-4</v>
      </c>
      <c r="Q33" s="51">
        <v>57.142857142857146</v>
      </c>
      <c r="R33" s="52" t="s">
        <v>53</v>
      </c>
      <c r="S33" s="53"/>
      <c r="U33" s="54">
        <v>3.9517361111111112E-4</v>
      </c>
      <c r="V33" s="54">
        <v>5.5583333333333331E-4</v>
      </c>
    </row>
    <row r="34" spans="1:22" ht="21" customHeight="1" x14ac:dyDescent="0.2">
      <c r="A34" s="43">
        <v>11</v>
      </c>
      <c r="B34" s="44">
        <v>1</v>
      </c>
      <c r="C34" s="45">
        <v>10034952922</v>
      </c>
      <c r="D34" s="46" t="s">
        <v>77</v>
      </c>
      <c r="E34" s="47">
        <v>36610</v>
      </c>
      <c r="F34" s="47" t="s">
        <v>49</v>
      </c>
      <c r="G34" s="47" t="s">
        <v>72</v>
      </c>
      <c r="H34" s="48">
        <v>2.3153935185185183E-4</v>
      </c>
      <c r="I34" s="49">
        <v>18</v>
      </c>
      <c r="J34" s="48">
        <v>1.6230324074074072E-4</v>
      </c>
      <c r="K34" s="49">
        <v>15</v>
      </c>
      <c r="L34" s="48">
        <v>1.6189814814814821E-4</v>
      </c>
      <c r="M34" s="49">
        <v>6</v>
      </c>
      <c r="N34" s="48">
        <v>1.7081018518518519E-4</v>
      </c>
      <c r="O34" s="49">
        <v>9</v>
      </c>
      <c r="P34" s="50">
        <v>7.2655092592592595E-4</v>
      </c>
      <c r="Q34" s="51">
        <v>57.142857142857146</v>
      </c>
      <c r="R34" s="52" t="s">
        <v>53</v>
      </c>
      <c r="S34" s="53"/>
      <c r="U34" s="54">
        <v>3.9384259259259255E-4</v>
      </c>
      <c r="V34" s="54">
        <v>5.5574074074074076E-4</v>
      </c>
    </row>
    <row r="35" spans="1:22" ht="21" customHeight="1" x14ac:dyDescent="0.2">
      <c r="A35" s="43">
        <v>12</v>
      </c>
      <c r="B35" s="56">
        <v>14</v>
      </c>
      <c r="C35" s="45">
        <v>10090936672</v>
      </c>
      <c r="D35" s="46" t="s">
        <v>78</v>
      </c>
      <c r="E35" s="47">
        <v>38489</v>
      </c>
      <c r="F35" s="47" t="s">
        <v>51</v>
      </c>
      <c r="G35" s="47" t="s">
        <v>72</v>
      </c>
      <c r="H35" s="48">
        <v>2.3170138888888885E-4</v>
      </c>
      <c r="I35" s="49">
        <v>19</v>
      </c>
      <c r="J35" s="48">
        <v>1.6480324074074083E-4</v>
      </c>
      <c r="K35" s="49">
        <v>20</v>
      </c>
      <c r="L35" s="48">
        <v>1.6357638888888878E-4</v>
      </c>
      <c r="M35" s="49">
        <v>9</v>
      </c>
      <c r="N35" s="48">
        <v>1.6648148148148143E-4</v>
      </c>
      <c r="O35" s="49">
        <v>1</v>
      </c>
      <c r="P35" s="50">
        <v>7.2656249999999989E-4</v>
      </c>
      <c r="Q35" s="51">
        <v>57.142857142857146</v>
      </c>
      <c r="R35" s="52" t="s">
        <v>53</v>
      </c>
      <c r="S35" s="53"/>
      <c r="U35" s="54">
        <v>3.9650462962962968E-4</v>
      </c>
      <c r="V35" s="54">
        <v>5.6008101851851846E-4</v>
      </c>
    </row>
    <row r="36" spans="1:22" ht="21" customHeight="1" x14ac:dyDescent="0.2">
      <c r="A36" s="43">
        <v>13</v>
      </c>
      <c r="B36" s="56">
        <v>99</v>
      </c>
      <c r="C36" s="45">
        <v>10036029824</v>
      </c>
      <c r="D36" s="46" t="s">
        <v>79</v>
      </c>
      <c r="E36" s="47">
        <v>37854</v>
      </c>
      <c r="F36" s="47" t="s">
        <v>51</v>
      </c>
      <c r="G36" s="47" t="s">
        <v>66</v>
      </c>
      <c r="H36" s="48">
        <v>2.2270833333333336E-4</v>
      </c>
      <c r="I36" s="49">
        <v>10</v>
      </c>
      <c r="J36" s="48">
        <v>1.5879629629629628E-4</v>
      </c>
      <c r="K36" s="49">
        <v>10</v>
      </c>
      <c r="L36" s="48">
        <v>1.6701388888888896E-4</v>
      </c>
      <c r="M36" s="49">
        <v>22</v>
      </c>
      <c r="N36" s="48">
        <v>1.8003472222222205E-4</v>
      </c>
      <c r="O36" s="49">
        <v>28</v>
      </c>
      <c r="P36" s="50">
        <v>7.2855324074074066E-4</v>
      </c>
      <c r="Q36" s="51">
        <v>57.142857142857146</v>
      </c>
      <c r="R36" s="52" t="s">
        <v>53</v>
      </c>
      <c r="S36" s="53"/>
      <c r="U36" s="54">
        <v>3.8150462962962964E-4</v>
      </c>
      <c r="V36" s="54">
        <v>5.485185185185186E-4</v>
      </c>
    </row>
    <row r="37" spans="1:22" ht="21" customHeight="1" x14ac:dyDescent="0.2">
      <c r="A37" s="43">
        <v>14</v>
      </c>
      <c r="B37" s="44">
        <v>96</v>
      </c>
      <c r="C37" s="45">
        <v>10116329252</v>
      </c>
      <c r="D37" s="46" t="s">
        <v>80</v>
      </c>
      <c r="E37" s="47">
        <v>37988</v>
      </c>
      <c r="F37" s="47" t="s">
        <v>51</v>
      </c>
      <c r="G37" s="47" t="s">
        <v>66</v>
      </c>
      <c r="H37" s="48">
        <v>2.2737268518518516E-4</v>
      </c>
      <c r="I37" s="49">
        <v>14</v>
      </c>
      <c r="J37" s="48">
        <v>1.6245370370370366E-4</v>
      </c>
      <c r="K37" s="49">
        <v>17</v>
      </c>
      <c r="L37" s="48">
        <v>1.6620370370370373E-4</v>
      </c>
      <c r="M37" s="49">
        <v>18</v>
      </c>
      <c r="N37" s="48">
        <v>1.7449074074074079E-4</v>
      </c>
      <c r="O37" s="49">
        <v>13</v>
      </c>
      <c r="P37" s="50">
        <v>7.3052083333333335E-4</v>
      </c>
      <c r="Q37" s="51">
        <v>57.142857142857146</v>
      </c>
      <c r="R37" s="52" t="s">
        <v>53</v>
      </c>
      <c r="S37" s="53"/>
      <c r="U37" s="54">
        <v>3.8982638888888883E-4</v>
      </c>
      <c r="V37" s="54">
        <v>5.5603009259259256E-4</v>
      </c>
    </row>
    <row r="38" spans="1:22" ht="21" customHeight="1" x14ac:dyDescent="0.2">
      <c r="A38" s="43">
        <v>15</v>
      </c>
      <c r="B38" s="44">
        <v>3</v>
      </c>
      <c r="C38" s="45">
        <v>10036018811</v>
      </c>
      <c r="D38" s="46" t="s">
        <v>81</v>
      </c>
      <c r="E38" s="47">
        <v>37411</v>
      </c>
      <c r="F38" s="47" t="s">
        <v>49</v>
      </c>
      <c r="G38" s="47" t="s">
        <v>72</v>
      </c>
      <c r="H38" s="48">
        <v>2.3399305555555554E-4</v>
      </c>
      <c r="I38" s="49">
        <v>24</v>
      </c>
      <c r="J38" s="48">
        <v>1.6429398148148152E-4</v>
      </c>
      <c r="K38" s="49">
        <v>19</v>
      </c>
      <c r="L38" s="48">
        <v>1.6405092592592589E-4</v>
      </c>
      <c r="M38" s="49">
        <v>12</v>
      </c>
      <c r="N38" s="48">
        <v>1.7037037037037042E-4</v>
      </c>
      <c r="O38" s="49">
        <v>7</v>
      </c>
      <c r="P38" s="50">
        <v>7.3270833333333337E-4</v>
      </c>
      <c r="Q38" s="51">
        <v>57.142857142857146</v>
      </c>
      <c r="R38" s="52" t="s">
        <v>53</v>
      </c>
      <c r="S38" s="53"/>
      <c r="U38" s="54">
        <v>3.9828703703703706E-4</v>
      </c>
      <c r="V38" s="54">
        <v>5.6233796296296294E-4</v>
      </c>
    </row>
    <row r="39" spans="1:22" ht="21" customHeight="1" x14ac:dyDescent="0.2">
      <c r="A39" s="43">
        <v>16</v>
      </c>
      <c r="B39" s="56">
        <v>9</v>
      </c>
      <c r="C39" s="45">
        <v>10065490643</v>
      </c>
      <c r="D39" s="46" t="s">
        <v>82</v>
      </c>
      <c r="E39" s="47">
        <v>38183</v>
      </c>
      <c r="F39" s="47" t="s">
        <v>49</v>
      </c>
      <c r="G39" s="47" t="s">
        <v>72</v>
      </c>
      <c r="H39" s="48">
        <v>2.3887731481481481E-4</v>
      </c>
      <c r="I39" s="49">
        <v>29</v>
      </c>
      <c r="J39" s="48">
        <v>1.6662037037037036E-4</v>
      </c>
      <c r="K39" s="49">
        <v>27</v>
      </c>
      <c r="L39" s="48">
        <v>1.6201388888888895E-4</v>
      </c>
      <c r="M39" s="49">
        <v>7</v>
      </c>
      <c r="N39" s="48">
        <v>1.6728009259259257E-4</v>
      </c>
      <c r="O39" s="49">
        <v>2</v>
      </c>
      <c r="P39" s="50">
        <v>7.3479166666666669E-4</v>
      </c>
      <c r="Q39" s="51">
        <v>57.142857142857146</v>
      </c>
      <c r="R39" s="52" t="s">
        <v>53</v>
      </c>
      <c r="S39" s="53"/>
      <c r="U39" s="54">
        <v>4.0549768518518517E-4</v>
      </c>
      <c r="V39" s="54">
        <v>5.6751157407407412E-4</v>
      </c>
    </row>
    <row r="40" spans="1:22" ht="21" customHeight="1" x14ac:dyDescent="0.2">
      <c r="A40" s="43">
        <v>17</v>
      </c>
      <c r="B40" s="44">
        <v>143</v>
      </c>
      <c r="C40" s="45">
        <v>10034934431</v>
      </c>
      <c r="D40" s="46" t="s">
        <v>83</v>
      </c>
      <c r="E40" s="47">
        <v>36630</v>
      </c>
      <c r="F40" s="47" t="s">
        <v>51</v>
      </c>
      <c r="G40" s="55" t="s">
        <v>84</v>
      </c>
      <c r="H40" s="48">
        <v>2.2197916666666666E-4</v>
      </c>
      <c r="I40" s="49">
        <v>9</v>
      </c>
      <c r="J40" s="48">
        <v>1.5751157407407408E-4</v>
      </c>
      <c r="K40" s="49">
        <v>8</v>
      </c>
      <c r="L40" s="48">
        <v>1.6783564814814824E-4</v>
      </c>
      <c r="M40" s="49">
        <v>24</v>
      </c>
      <c r="N40" s="48">
        <v>1.8824074074074077E-4</v>
      </c>
      <c r="O40" s="49">
        <v>33</v>
      </c>
      <c r="P40" s="50">
        <v>7.3556712962962974E-4</v>
      </c>
      <c r="Q40" s="51">
        <v>56.25</v>
      </c>
      <c r="R40" s="52" t="s">
        <v>53</v>
      </c>
      <c r="S40" s="53"/>
      <c r="U40" s="54">
        <v>3.7949074074074073E-4</v>
      </c>
      <c r="V40" s="54">
        <v>5.4732638888888897E-4</v>
      </c>
    </row>
    <row r="41" spans="1:22" ht="21" customHeight="1" x14ac:dyDescent="0.2">
      <c r="A41" s="43">
        <v>18</v>
      </c>
      <c r="B41" s="56">
        <v>18</v>
      </c>
      <c r="C41" s="45">
        <v>10120261186</v>
      </c>
      <c r="D41" s="46" t="s">
        <v>85</v>
      </c>
      <c r="E41" s="47">
        <v>39274</v>
      </c>
      <c r="F41" s="47" t="s">
        <v>51</v>
      </c>
      <c r="G41" s="47" t="s">
        <v>72</v>
      </c>
      <c r="H41" s="48">
        <v>2.3956018518518521E-4</v>
      </c>
      <c r="I41" s="49">
        <v>31</v>
      </c>
      <c r="J41" s="48">
        <v>1.6535879629629621E-4</v>
      </c>
      <c r="K41" s="49">
        <v>24</v>
      </c>
      <c r="L41" s="48">
        <v>1.6407407407407413E-4</v>
      </c>
      <c r="M41" s="49">
        <v>13</v>
      </c>
      <c r="N41" s="48">
        <v>1.6807870370370371E-4</v>
      </c>
      <c r="O41" s="49">
        <v>3</v>
      </c>
      <c r="P41" s="50">
        <v>7.3707175925925926E-4</v>
      </c>
      <c r="Q41" s="51">
        <v>56.25</v>
      </c>
      <c r="R41" s="52" t="s">
        <v>53</v>
      </c>
      <c r="S41" s="53"/>
      <c r="U41" s="54">
        <v>4.0491898148148142E-4</v>
      </c>
      <c r="V41" s="54">
        <v>5.6899305555555555E-4</v>
      </c>
    </row>
    <row r="42" spans="1:22" ht="21" customHeight="1" x14ac:dyDescent="0.2">
      <c r="A42" s="43">
        <v>19</v>
      </c>
      <c r="B42" s="56">
        <v>20</v>
      </c>
      <c r="C42" s="45">
        <v>10114021561</v>
      </c>
      <c r="D42" s="46" t="s">
        <v>86</v>
      </c>
      <c r="E42" s="47">
        <v>39320</v>
      </c>
      <c r="F42" s="47" t="s">
        <v>53</v>
      </c>
      <c r="G42" s="47" t="s">
        <v>72</v>
      </c>
      <c r="H42" s="48">
        <v>2.362962962962963E-4</v>
      </c>
      <c r="I42" s="49">
        <v>26</v>
      </c>
      <c r="J42" s="48">
        <v>1.6482638888888883E-4</v>
      </c>
      <c r="K42" s="49">
        <v>21</v>
      </c>
      <c r="L42" s="48">
        <v>1.6623842592592602E-4</v>
      </c>
      <c r="M42" s="49">
        <v>19</v>
      </c>
      <c r="N42" s="48">
        <v>1.7159722222222218E-4</v>
      </c>
      <c r="O42" s="49">
        <v>10</v>
      </c>
      <c r="P42" s="50">
        <v>7.3895833333333333E-4</v>
      </c>
      <c r="Q42" s="57">
        <v>56.25</v>
      </c>
      <c r="R42" s="52" t="s">
        <v>53</v>
      </c>
      <c r="S42" s="53"/>
      <c r="U42" s="54">
        <v>4.0112268518518513E-4</v>
      </c>
      <c r="V42" s="54">
        <v>5.6736111111111115E-4</v>
      </c>
    </row>
    <row r="43" spans="1:22" ht="21" customHeight="1" x14ac:dyDescent="0.2">
      <c r="A43" s="43">
        <v>20</v>
      </c>
      <c r="B43" s="44">
        <v>100</v>
      </c>
      <c r="C43" s="45">
        <v>10076776187</v>
      </c>
      <c r="D43" s="46" t="s">
        <v>87</v>
      </c>
      <c r="E43" s="47">
        <v>37974</v>
      </c>
      <c r="F43" s="47" t="s">
        <v>51</v>
      </c>
      <c r="G43" s="47" t="s">
        <v>66</v>
      </c>
      <c r="H43" s="48">
        <v>2.2491898148148151E-4</v>
      </c>
      <c r="I43" s="49">
        <v>12</v>
      </c>
      <c r="J43" s="48">
        <v>1.6534722222222219E-4</v>
      </c>
      <c r="K43" s="49">
        <v>23</v>
      </c>
      <c r="L43" s="48">
        <v>1.708796296296296E-4</v>
      </c>
      <c r="M43" s="49">
        <v>28</v>
      </c>
      <c r="N43" s="48">
        <v>1.779398148148148E-4</v>
      </c>
      <c r="O43" s="49">
        <v>23</v>
      </c>
      <c r="P43" s="50">
        <v>7.3908564814814811E-4</v>
      </c>
      <c r="Q43" s="51">
        <v>56.25</v>
      </c>
      <c r="R43" s="52" t="s">
        <v>53</v>
      </c>
      <c r="S43" s="53"/>
      <c r="U43" s="54">
        <v>3.9026620370370371E-4</v>
      </c>
      <c r="V43" s="54">
        <v>5.6114583333333331E-4</v>
      </c>
    </row>
    <row r="44" spans="1:22" ht="21" customHeight="1" x14ac:dyDescent="0.2">
      <c r="A44" s="43">
        <v>21</v>
      </c>
      <c r="B44" s="44">
        <v>6</v>
      </c>
      <c r="C44" s="45">
        <v>10036018912</v>
      </c>
      <c r="D44" s="46" t="s">
        <v>88</v>
      </c>
      <c r="E44" s="47">
        <v>37281</v>
      </c>
      <c r="F44" s="47" t="s">
        <v>49</v>
      </c>
      <c r="G44" s="47" t="s">
        <v>72</v>
      </c>
      <c r="H44" s="48">
        <v>2.3684027777777779E-4</v>
      </c>
      <c r="I44" s="49">
        <v>27</v>
      </c>
      <c r="J44" s="48">
        <v>1.6674768518518517E-4</v>
      </c>
      <c r="K44" s="49">
        <v>28</v>
      </c>
      <c r="L44" s="48">
        <v>1.6627314814814819E-4</v>
      </c>
      <c r="M44" s="49">
        <v>20</v>
      </c>
      <c r="N44" s="48">
        <v>1.7219907407407396E-4</v>
      </c>
      <c r="O44" s="49">
        <v>11</v>
      </c>
      <c r="P44" s="50">
        <v>7.4206018518518512E-4</v>
      </c>
      <c r="Q44" s="51">
        <v>56.25</v>
      </c>
      <c r="R44" s="52" t="s">
        <v>53</v>
      </c>
      <c r="S44" s="53"/>
      <c r="U44" s="54">
        <v>4.0358796296296296E-4</v>
      </c>
      <c r="V44" s="54">
        <v>5.6986111111111115E-4</v>
      </c>
    </row>
    <row r="45" spans="1:22" ht="21" customHeight="1" x14ac:dyDescent="0.2">
      <c r="A45" s="43">
        <v>22</v>
      </c>
      <c r="B45" s="44">
        <v>4</v>
      </c>
      <c r="C45" s="45">
        <v>10036092771</v>
      </c>
      <c r="D45" s="46" t="s">
        <v>89</v>
      </c>
      <c r="E45" s="47">
        <v>37439</v>
      </c>
      <c r="F45" s="47" t="s">
        <v>49</v>
      </c>
      <c r="G45" s="47" t="s">
        <v>72</v>
      </c>
      <c r="H45" s="48">
        <v>2.3358796296296298E-4</v>
      </c>
      <c r="I45" s="49">
        <v>22</v>
      </c>
      <c r="J45" s="48">
        <v>1.6624999999999998E-4</v>
      </c>
      <c r="K45" s="49">
        <v>26</v>
      </c>
      <c r="L45" s="48">
        <v>1.682060185185186E-4</v>
      </c>
      <c r="M45" s="49">
        <v>25</v>
      </c>
      <c r="N45" s="48">
        <v>1.7538194444444437E-4</v>
      </c>
      <c r="O45" s="49">
        <v>15</v>
      </c>
      <c r="P45" s="50">
        <v>7.4342592592592592E-4</v>
      </c>
      <c r="Q45" s="51">
        <v>56.25</v>
      </c>
      <c r="R45" s="52" t="s">
        <v>53</v>
      </c>
      <c r="S45" s="53"/>
      <c r="U45" s="54">
        <v>3.9983796296296295E-4</v>
      </c>
      <c r="V45" s="54">
        <v>5.6804398148148155E-4</v>
      </c>
    </row>
    <row r="46" spans="1:22" ht="21" customHeight="1" x14ac:dyDescent="0.2">
      <c r="A46" s="43">
        <v>23</v>
      </c>
      <c r="B46" s="56">
        <v>138</v>
      </c>
      <c r="C46" s="45">
        <v>10093556278</v>
      </c>
      <c r="D46" s="46" t="s">
        <v>90</v>
      </c>
      <c r="E46" s="47">
        <v>38503</v>
      </c>
      <c r="F46" s="47" t="s">
        <v>51</v>
      </c>
      <c r="G46" s="47" t="s">
        <v>64</v>
      </c>
      <c r="H46" s="48">
        <v>2.3564814814814813E-4</v>
      </c>
      <c r="I46" s="49">
        <v>25</v>
      </c>
      <c r="J46" s="48">
        <v>1.6127314814814818E-4</v>
      </c>
      <c r="K46" s="49">
        <v>13</v>
      </c>
      <c r="L46" s="48">
        <v>1.6693287037037029E-4</v>
      </c>
      <c r="M46" s="49">
        <v>21</v>
      </c>
      <c r="N46" s="48">
        <v>1.8002314814814823E-4</v>
      </c>
      <c r="O46" s="49">
        <v>27</v>
      </c>
      <c r="P46" s="50">
        <v>7.4387731481481483E-4</v>
      </c>
      <c r="Q46" s="51">
        <v>56.25</v>
      </c>
      <c r="R46" s="52" t="s">
        <v>53</v>
      </c>
      <c r="S46" s="53"/>
      <c r="U46" s="54">
        <v>3.9692129629629631E-4</v>
      </c>
      <c r="V46" s="54">
        <v>5.6385416666666661E-4</v>
      </c>
    </row>
    <row r="47" spans="1:22" ht="21" customHeight="1" x14ac:dyDescent="0.2">
      <c r="A47" s="43">
        <v>24</v>
      </c>
      <c r="B47" s="56">
        <v>17</v>
      </c>
      <c r="C47" s="45">
        <v>10120261287</v>
      </c>
      <c r="D47" s="46" t="s">
        <v>91</v>
      </c>
      <c r="E47" s="47">
        <v>39151</v>
      </c>
      <c r="F47" s="47" t="s">
        <v>51</v>
      </c>
      <c r="G47" s="47" t="s">
        <v>72</v>
      </c>
      <c r="H47" s="48">
        <v>2.422916666666667E-4</v>
      </c>
      <c r="I47" s="49">
        <v>32</v>
      </c>
      <c r="J47" s="48">
        <v>1.6702546296296295E-4</v>
      </c>
      <c r="K47" s="49">
        <v>29</v>
      </c>
      <c r="L47" s="48">
        <v>1.6489583333333335E-4</v>
      </c>
      <c r="M47" s="49">
        <v>16</v>
      </c>
      <c r="N47" s="48">
        <v>1.7052083333333329E-4</v>
      </c>
      <c r="O47" s="49">
        <v>8</v>
      </c>
      <c r="P47" s="50">
        <v>7.4473379629629629E-4</v>
      </c>
      <c r="Q47" s="51">
        <v>56.25</v>
      </c>
      <c r="R47" s="52" t="s">
        <v>53</v>
      </c>
      <c r="S47" s="53"/>
      <c r="U47" s="58">
        <v>4.0931712962962965E-4</v>
      </c>
      <c r="V47" s="58">
        <v>5.74212962962963E-4</v>
      </c>
    </row>
    <row r="48" spans="1:22" ht="21" customHeight="1" x14ac:dyDescent="0.2">
      <c r="A48" s="43">
        <v>25</v>
      </c>
      <c r="B48" s="44">
        <v>8</v>
      </c>
      <c r="C48" s="45">
        <v>10075644826</v>
      </c>
      <c r="D48" s="46" t="s">
        <v>92</v>
      </c>
      <c r="E48" s="47">
        <v>38042</v>
      </c>
      <c r="F48" s="47" t="s">
        <v>49</v>
      </c>
      <c r="G48" s="47" t="s">
        <v>72</v>
      </c>
      <c r="H48" s="48">
        <v>2.4350694444444444E-4</v>
      </c>
      <c r="I48" s="49">
        <v>34</v>
      </c>
      <c r="J48" s="48">
        <v>1.6873842592592594E-4</v>
      </c>
      <c r="K48" s="49">
        <v>33</v>
      </c>
      <c r="L48" s="48">
        <v>1.6512731481481473E-4</v>
      </c>
      <c r="M48" s="49">
        <v>17</v>
      </c>
      <c r="N48" s="48">
        <v>1.682060185185186E-4</v>
      </c>
      <c r="O48" s="49">
        <v>4</v>
      </c>
      <c r="P48" s="50">
        <v>7.455787037037037E-4</v>
      </c>
      <c r="Q48" s="51">
        <v>56.25</v>
      </c>
      <c r="R48" s="52" t="s">
        <v>53</v>
      </c>
      <c r="S48" s="53"/>
      <c r="U48" s="54">
        <v>4.1224537037037038E-4</v>
      </c>
      <c r="V48" s="54">
        <v>5.7737268518518511E-4</v>
      </c>
    </row>
    <row r="49" spans="1:22" ht="21" customHeight="1" x14ac:dyDescent="0.2">
      <c r="A49" s="43">
        <v>26</v>
      </c>
      <c r="B49" s="56">
        <v>136</v>
      </c>
      <c r="C49" s="45">
        <v>10095011985</v>
      </c>
      <c r="D49" s="46" t="s">
        <v>93</v>
      </c>
      <c r="E49" s="47">
        <v>38515</v>
      </c>
      <c r="F49" s="47" t="s">
        <v>51</v>
      </c>
      <c r="G49" s="47" t="s">
        <v>64</v>
      </c>
      <c r="H49" s="48">
        <v>2.3728009259259262E-4</v>
      </c>
      <c r="I49" s="49">
        <v>28</v>
      </c>
      <c r="J49" s="48">
        <v>1.6498842592592593E-4</v>
      </c>
      <c r="K49" s="49">
        <v>22</v>
      </c>
      <c r="L49" s="48">
        <v>1.671180555555555E-4</v>
      </c>
      <c r="M49" s="49">
        <v>23</v>
      </c>
      <c r="N49" s="48">
        <v>1.7680555555555548E-4</v>
      </c>
      <c r="O49" s="49">
        <v>18</v>
      </c>
      <c r="P49" s="50">
        <v>7.4619212962962953E-4</v>
      </c>
      <c r="Q49" s="51">
        <v>56.25</v>
      </c>
      <c r="R49" s="52" t="s">
        <v>53</v>
      </c>
      <c r="S49" s="53"/>
      <c r="U49" s="58">
        <v>4.0226851851851855E-4</v>
      </c>
      <c r="V49" s="58">
        <v>5.6938657407407404E-4</v>
      </c>
    </row>
    <row r="50" spans="1:22" ht="21" customHeight="1" x14ac:dyDescent="0.2">
      <c r="A50" s="43">
        <v>27</v>
      </c>
      <c r="B50" s="56">
        <v>12</v>
      </c>
      <c r="C50" s="45">
        <v>10090937177</v>
      </c>
      <c r="D50" s="46" t="s">
        <v>94</v>
      </c>
      <c r="E50" s="47">
        <v>38212</v>
      </c>
      <c r="F50" s="47" t="s">
        <v>49</v>
      </c>
      <c r="G50" s="47" t="s">
        <v>72</v>
      </c>
      <c r="H50" s="48">
        <v>2.3259259259259262E-4</v>
      </c>
      <c r="I50" s="49">
        <v>20</v>
      </c>
      <c r="J50" s="48">
        <v>1.6855324074074076E-4</v>
      </c>
      <c r="K50" s="49">
        <v>31</v>
      </c>
      <c r="L50" s="48">
        <v>1.7008101851851847E-4</v>
      </c>
      <c r="M50" s="49">
        <v>27</v>
      </c>
      <c r="N50" s="48">
        <v>1.7565972222222234E-4</v>
      </c>
      <c r="O50" s="49">
        <v>16</v>
      </c>
      <c r="P50" s="50">
        <v>7.4688657407407418E-4</v>
      </c>
      <c r="Q50" s="51">
        <v>55.384615384615387</v>
      </c>
      <c r="R50" s="52" t="s">
        <v>53</v>
      </c>
      <c r="S50" s="53"/>
      <c r="U50" s="54">
        <v>4.0114583333333338E-4</v>
      </c>
      <c r="V50" s="54">
        <v>5.7122685185185184E-4</v>
      </c>
    </row>
    <row r="51" spans="1:22" ht="21" customHeight="1" x14ac:dyDescent="0.2">
      <c r="A51" s="43">
        <v>28</v>
      </c>
      <c r="B51" s="44">
        <v>103</v>
      </c>
      <c r="C51" s="45">
        <v>10090182395</v>
      </c>
      <c r="D51" s="46" t="s">
        <v>95</v>
      </c>
      <c r="E51" s="47">
        <v>38552</v>
      </c>
      <c r="F51" s="47" t="s">
        <v>51</v>
      </c>
      <c r="G51" s="47" t="s">
        <v>66</v>
      </c>
      <c r="H51" s="48">
        <v>2.2782407407407408E-4</v>
      </c>
      <c r="I51" s="49">
        <v>16</v>
      </c>
      <c r="J51" s="48">
        <v>1.6541666666666663E-4</v>
      </c>
      <c r="K51" s="49">
        <v>25</v>
      </c>
      <c r="L51" s="48">
        <v>1.7384259259259268E-4</v>
      </c>
      <c r="M51" s="49">
        <v>31</v>
      </c>
      <c r="N51" s="48">
        <v>1.8552083333333322E-4</v>
      </c>
      <c r="O51" s="49">
        <v>32</v>
      </c>
      <c r="P51" s="50">
        <v>7.5260416666666661E-4</v>
      </c>
      <c r="Q51" s="51">
        <v>55.384615384615387</v>
      </c>
      <c r="R51" s="52" t="s">
        <v>53</v>
      </c>
      <c r="S51" s="53"/>
      <c r="U51" s="54">
        <v>3.9324074074074071E-4</v>
      </c>
      <c r="V51" s="54">
        <v>5.6708333333333339E-4</v>
      </c>
    </row>
    <row r="52" spans="1:22" ht="21" customHeight="1" x14ac:dyDescent="0.2">
      <c r="A52" s="43">
        <v>29</v>
      </c>
      <c r="B52" s="56">
        <v>19</v>
      </c>
      <c r="C52" s="45">
        <v>10111625257</v>
      </c>
      <c r="D52" s="46" t="s">
        <v>96</v>
      </c>
      <c r="E52" s="47">
        <v>39219</v>
      </c>
      <c r="F52" s="47" t="s">
        <v>53</v>
      </c>
      <c r="G52" s="47" t="s">
        <v>72</v>
      </c>
      <c r="H52" s="48">
        <v>2.3917824074074073E-4</v>
      </c>
      <c r="I52" s="49">
        <v>30</v>
      </c>
      <c r="J52" s="48">
        <v>1.6825231481481484E-4</v>
      </c>
      <c r="K52" s="49">
        <v>30</v>
      </c>
      <c r="L52" s="48">
        <v>1.6961805555555551E-4</v>
      </c>
      <c r="M52" s="49">
        <v>26</v>
      </c>
      <c r="N52" s="48">
        <v>1.7716435185185196E-4</v>
      </c>
      <c r="O52" s="49">
        <v>21</v>
      </c>
      <c r="P52" s="50">
        <v>7.5421296296296304E-4</v>
      </c>
      <c r="Q52" s="51">
        <v>55.384615384615387</v>
      </c>
      <c r="R52" s="52" t="s">
        <v>53</v>
      </c>
      <c r="S52" s="53"/>
      <c r="U52" s="54">
        <v>4.0743055555555557E-4</v>
      </c>
      <c r="V52" s="54">
        <v>5.7704861111111108E-4</v>
      </c>
    </row>
    <row r="53" spans="1:22" ht="21" customHeight="1" x14ac:dyDescent="0.2">
      <c r="A53" s="43">
        <v>30</v>
      </c>
      <c r="B53" s="56">
        <v>102</v>
      </c>
      <c r="C53" s="45">
        <v>10036021740</v>
      </c>
      <c r="D53" s="46" t="s">
        <v>97</v>
      </c>
      <c r="E53" s="47">
        <v>37340</v>
      </c>
      <c r="F53" s="47" t="s">
        <v>51</v>
      </c>
      <c r="G53" s="47" t="s">
        <v>66</v>
      </c>
      <c r="H53" s="48">
        <v>2.2025462962962968E-4</v>
      </c>
      <c r="I53" s="49">
        <v>7</v>
      </c>
      <c r="J53" s="48">
        <v>1.6236111111111114E-4</v>
      </c>
      <c r="K53" s="49">
        <v>16</v>
      </c>
      <c r="L53" s="48">
        <v>1.7736111111111105E-4</v>
      </c>
      <c r="M53" s="49">
        <v>36</v>
      </c>
      <c r="N53" s="48">
        <v>1.9445601851851839E-4</v>
      </c>
      <c r="O53" s="49">
        <v>35</v>
      </c>
      <c r="P53" s="50">
        <v>7.5443287037037026E-4</v>
      </c>
      <c r="Q53" s="51">
        <v>55.384615384615387</v>
      </c>
      <c r="R53" s="52" t="s">
        <v>53</v>
      </c>
      <c r="S53" s="53"/>
      <c r="U53" s="54">
        <v>3.8261574074074082E-4</v>
      </c>
      <c r="V53" s="54">
        <v>5.5997685185185187E-4</v>
      </c>
    </row>
    <row r="54" spans="1:22" ht="21" customHeight="1" x14ac:dyDescent="0.2">
      <c r="A54" s="43">
        <v>31</v>
      </c>
      <c r="B54" s="44">
        <v>140</v>
      </c>
      <c r="C54" s="45">
        <v>10082411180</v>
      </c>
      <c r="D54" s="46" t="s">
        <v>98</v>
      </c>
      <c r="E54" s="47">
        <v>38034</v>
      </c>
      <c r="F54" s="47" t="s">
        <v>51</v>
      </c>
      <c r="G54" s="47" t="s">
        <v>64</v>
      </c>
      <c r="H54" s="48">
        <v>2.1965277777777779E-4</v>
      </c>
      <c r="I54" s="49">
        <v>6</v>
      </c>
      <c r="J54" s="48">
        <v>1.5991898148148145E-4</v>
      </c>
      <c r="K54" s="49">
        <v>12</v>
      </c>
      <c r="L54" s="48">
        <v>1.7482638888888892E-4</v>
      </c>
      <c r="M54" s="49">
        <v>35</v>
      </c>
      <c r="N54" s="48">
        <v>2.0018518518518519E-4</v>
      </c>
      <c r="O54" s="49">
        <v>37</v>
      </c>
      <c r="P54" s="50">
        <v>7.5458333333333334E-4</v>
      </c>
      <c r="Q54" s="51">
        <v>55.384615384615387</v>
      </c>
      <c r="R54" s="52" t="s">
        <v>53</v>
      </c>
      <c r="S54" s="53"/>
      <c r="U54" s="54">
        <v>3.7957175925925924E-4</v>
      </c>
      <c r="V54" s="54">
        <v>5.5439814814814815E-4</v>
      </c>
    </row>
    <row r="55" spans="1:22" ht="21" customHeight="1" x14ac:dyDescent="0.2">
      <c r="A55" s="43">
        <v>32</v>
      </c>
      <c r="B55" s="56">
        <v>93</v>
      </c>
      <c r="C55" s="45">
        <v>10101780565</v>
      </c>
      <c r="D55" s="46" t="s">
        <v>99</v>
      </c>
      <c r="E55" s="47">
        <v>38579</v>
      </c>
      <c r="F55" s="47" t="s">
        <v>53</v>
      </c>
      <c r="G55" s="47" t="s">
        <v>66</v>
      </c>
      <c r="H55" s="48">
        <v>2.4534722222222221E-4</v>
      </c>
      <c r="I55" s="49">
        <v>35</v>
      </c>
      <c r="J55" s="48">
        <v>1.7246527777777773E-4</v>
      </c>
      <c r="K55" s="49">
        <v>35</v>
      </c>
      <c r="L55" s="48">
        <v>1.7445601851851861E-4</v>
      </c>
      <c r="M55" s="49">
        <v>33</v>
      </c>
      <c r="N55" s="48">
        <v>1.7912037037037028E-4</v>
      </c>
      <c r="O55" s="49">
        <v>25</v>
      </c>
      <c r="P55" s="50">
        <v>7.7138888888888884E-4</v>
      </c>
      <c r="Q55" s="51">
        <v>53.731343283582092</v>
      </c>
      <c r="R55" s="52" t="s">
        <v>53</v>
      </c>
      <c r="S55" s="53"/>
      <c r="U55" s="54">
        <v>3.9751157407407405E-4</v>
      </c>
      <c r="V55" s="54">
        <v>5.7089120370370377E-4</v>
      </c>
    </row>
    <row r="56" spans="1:22" ht="21" customHeight="1" x14ac:dyDescent="0.2">
      <c r="A56" s="43">
        <v>33</v>
      </c>
      <c r="B56" s="56">
        <v>92</v>
      </c>
      <c r="C56" s="45">
        <v>10112339623</v>
      </c>
      <c r="D56" s="46" t="s">
        <v>100</v>
      </c>
      <c r="E56" s="47">
        <v>38707</v>
      </c>
      <c r="F56" s="47" t="s">
        <v>53</v>
      </c>
      <c r="G56" s="47" t="s">
        <v>66</v>
      </c>
      <c r="H56" s="48">
        <v>2.4563657407407406E-4</v>
      </c>
      <c r="I56" s="49">
        <v>36</v>
      </c>
      <c r="J56" s="48">
        <v>1.7173611111111111E-4</v>
      </c>
      <c r="K56" s="49">
        <v>34</v>
      </c>
      <c r="L56" s="48">
        <v>1.7452546296296297E-4</v>
      </c>
      <c r="M56" s="49">
        <v>34</v>
      </c>
      <c r="N56" s="48">
        <v>1.827777777777778E-4</v>
      </c>
      <c r="O56" s="49">
        <v>31</v>
      </c>
      <c r="P56" s="50">
        <v>7.7467592592592594E-4</v>
      </c>
      <c r="Q56" s="51">
        <v>53.731343283582092</v>
      </c>
      <c r="R56" s="52" t="s">
        <v>53</v>
      </c>
      <c r="S56" s="53"/>
      <c r="U56" s="54">
        <v>4.1781249999999994E-4</v>
      </c>
      <c r="V56" s="54">
        <v>5.9226851851851856E-4</v>
      </c>
    </row>
    <row r="57" spans="1:22" ht="21" customHeight="1" x14ac:dyDescent="0.2">
      <c r="A57" s="43">
        <v>34</v>
      </c>
      <c r="B57" s="56">
        <v>15</v>
      </c>
      <c r="C57" s="45">
        <v>10079259993</v>
      </c>
      <c r="D57" s="46" t="s">
        <v>101</v>
      </c>
      <c r="E57" s="47">
        <v>38576</v>
      </c>
      <c r="F57" s="47" t="s">
        <v>51</v>
      </c>
      <c r="G57" s="47" t="s">
        <v>72</v>
      </c>
      <c r="H57" s="48">
        <v>2.491435185185185E-4</v>
      </c>
      <c r="I57" s="49">
        <v>38</v>
      </c>
      <c r="J57" s="48">
        <v>1.7424768518518527E-4</v>
      </c>
      <c r="K57" s="49">
        <v>37</v>
      </c>
      <c r="L57" s="48">
        <v>1.735879629629629E-4</v>
      </c>
      <c r="M57" s="49">
        <v>30</v>
      </c>
      <c r="N57" s="48">
        <v>1.7792824074074065E-4</v>
      </c>
      <c r="O57" s="49">
        <v>22</v>
      </c>
      <c r="P57" s="50">
        <v>7.7490740740740732E-4</v>
      </c>
      <c r="Q57" s="51">
        <v>53.731343283582092</v>
      </c>
      <c r="R57" s="52" t="s">
        <v>53</v>
      </c>
      <c r="S57" s="53"/>
      <c r="U57" s="58">
        <v>4.1737268518518518E-4</v>
      </c>
      <c r="V57" s="58">
        <v>5.9189814814814814E-4</v>
      </c>
    </row>
    <row r="58" spans="1:22" ht="21" customHeight="1" x14ac:dyDescent="0.2">
      <c r="A58" s="43">
        <v>35</v>
      </c>
      <c r="B58" s="56">
        <v>104</v>
      </c>
      <c r="C58" s="45">
        <v>10101332446</v>
      </c>
      <c r="D58" s="46" t="s">
        <v>102</v>
      </c>
      <c r="E58" s="47">
        <v>38409</v>
      </c>
      <c r="F58" s="47" t="s">
        <v>53</v>
      </c>
      <c r="G58" s="47" t="s">
        <v>66</v>
      </c>
      <c r="H58" s="48">
        <v>2.2614583333333338E-4</v>
      </c>
      <c r="I58" s="49">
        <v>13</v>
      </c>
      <c r="J58" s="48">
        <v>1.6858796296296286E-4</v>
      </c>
      <c r="K58" s="49">
        <v>32</v>
      </c>
      <c r="L58" s="48">
        <v>1.8436342592592604E-4</v>
      </c>
      <c r="M58" s="49">
        <v>37</v>
      </c>
      <c r="N58" s="48">
        <v>1.9665509259259267E-4</v>
      </c>
      <c r="O58" s="49">
        <v>36</v>
      </c>
      <c r="P58" s="50">
        <v>7.7575231481481495E-4</v>
      </c>
      <c r="Q58" s="51">
        <v>53.731343283582092</v>
      </c>
      <c r="R58" s="52" t="s">
        <v>53</v>
      </c>
      <c r="S58" s="53"/>
      <c r="U58" s="54">
        <v>4.2339120370370377E-4</v>
      </c>
      <c r="V58" s="54">
        <v>5.9697916666666666E-4</v>
      </c>
    </row>
    <row r="59" spans="1:22" ht="21" customHeight="1" x14ac:dyDescent="0.2">
      <c r="A59" s="43">
        <v>36</v>
      </c>
      <c r="B59" s="56">
        <v>16</v>
      </c>
      <c r="C59" s="45">
        <v>10097338672</v>
      </c>
      <c r="D59" s="46" t="s">
        <v>103</v>
      </c>
      <c r="E59" s="47">
        <v>38360</v>
      </c>
      <c r="F59" s="47" t="s">
        <v>51</v>
      </c>
      <c r="G59" s="47" t="s">
        <v>72</v>
      </c>
      <c r="H59" s="48">
        <v>2.4851851851851852E-4</v>
      </c>
      <c r="I59" s="49">
        <v>37</v>
      </c>
      <c r="J59" s="48">
        <v>1.7496527777777779E-4</v>
      </c>
      <c r="K59" s="49">
        <v>38</v>
      </c>
      <c r="L59" s="48">
        <v>1.7415509259259267E-4</v>
      </c>
      <c r="M59" s="49">
        <v>32</v>
      </c>
      <c r="N59" s="48">
        <v>1.7983796296296281E-4</v>
      </c>
      <c r="O59" s="49">
        <v>26</v>
      </c>
      <c r="P59" s="50">
        <v>7.7747685185185179E-4</v>
      </c>
      <c r="Q59" s="51">
        <v>53.731343283582092</v>
      </c>
      <c r="R59" s="52" t="s">
        <v>53</v>
      </c>
      <c r="S59" s="53"/>
      <c r="U59" s="54">
        <v>3.9473379629629624E-4</v>
      </c>
      <c r="V59" s="54">
        <v>5.7909722222222227E-4</v>
      </c>
    </row>
    <row r="60" spans="1:22" ht="21" customHeight="1" x14ac:dyDescent="0.2">
      <c r="A60" s="43">
        <v>37</v>
      </c>
      <c r="B60" s="44">
        <v>68</v>
      </c>
      <c r="C60" s="45">
        <v>10063781322</v>
      </c>
      <c r="D60" s="46" t="s">
        <v>104</v>
      </c>
      <c r="E60" s="47">
        <v>37834</v>
      </c>
      <c r="F60" s="47" t="s">
        <v>51</v>
      </c>
      <c r="G60" s="47" t="s">
        <v>72</v>
      </c>
      <c r="H60" s="48">
        <v>2.422916666666667E-4</v>
      </c>
      <c r="I60" s="49">
        <v>32</v>
      </c>
      <c r="J60" s="48">
        <v>1.7251157407407401E-4</v>
      </c>
      <c r="K60" s="49">
        <v>36</v>
      </c>
      <c r="L60" s="48">
        <v>1.9055555555555552E-4</v>
      </c>
      <c r="M60" s="49">
        <v>38</v>
      </c>
      <c r="N60" s="48">
        <v>2.2357638888888893E-4</v>
      </c>
      <c r="O60" s="49">
        <v>38</v>
      </c>
      <c r="P60" s="50">
        <v>8.2893518518518516E-4</v>
      </c>
      <c r="Q60" s="51">
        <v>50</v>
      </c>
      <c r="R60" s="52" t="s">
        <v>57</v>
      </c>
      <c r="S60" s="53"/>
      <c r="U60" s="54">
        <v>4.2348379629629631E-4</v>
      </c>
      <c r="V60" s="54">
        <v>5.9763888888888898E-4</v>
      </c>
    </row>
    <row r="61" spans="1:22" ht="21" customHeight="1" thickBot="1" x14ac:dyDescent="0.25">
      <c r="A61" s="43" t="s">
        <v>42</v>
      </c>
      <c r="B61" s="56">
        <v>113</v>
      </c>
      <c r="C61" s="45">
        <v>10090187550</v>
      </c>
      <c r="D61" s="46" t="s">
        <v>105</v>
      </c>
      <c r="E61" s="47">
        <v>37758</v>
      </c>
      <c r="F61" s="47" t="s">
        <v>49</v>
      </c>
      <c r="G61" s="47" t="s">
        <v>66</v>
      </c>
      <c r="H61" s="48">
        <v>2.3386574074074073E-4</v>
      </c>
      <c r="I61" s="49">
        <v>23</v>
      </c>
      <c r="J61" s="48">
        <v>1.6364583333333332E-4</v>
      </c>
      <c r="K61" s="49">
        <v>18</v>
      </c>
      <c r="L61" s="48">
        <v>1.7337962962962972E-4</v>
      </c>
      <c r="M61" s="49">
        <v>29</v>
      </c>
      <c r="N61" s="48">
        <v>1.9107638888888885E-4</v>
      </c>
      <c r="O61" s="49">
        <v>34</v>
      </c>
      <c r="P61" s="50">
        <v>7.6196759259259262E-4</v>
      </c>
      <c r="Q61" s="51">
        <v>54.545454545454547</v>
      </c>
      <c r="R61" s="52" t="s">
        <v>53</v>
      </c>
      <c r="S61" s="53"/>
      <c r="U61" s="54">
        <v>4.148032407407407E-4</v>
      </c>
      <c r="V61" s="54">
        <v>6.0535879629629622E-4</v>
      </c>
    </row>
    <row r="62" spans="1:22" ht="17.25" thickTop="1" thickBot="1" x14ac:dyDescent="0.25">
      <c r="A62" s="59"/>
      <c r="B62" s="60"/>
      <c r="C62" s="61"/>
      <c r="D62" s="62"/>
      <c r="E62" s="63"/>
      <c r="F62" s="64"/>
      <c r="G62" s="65"/>
      <c r="H62" s="66"/>
      <c r="I62" s="66"/>
      <c r="J62" s="66"/>
      <c r="K62" s="66"/>
      <c r="L62" s="66"/>
      <c r="M62" s="66"/>
      <c r="N62" s="66"/>
      <c r="O62" s="66"/>
      <c r="P62" s="66"/>
      <c r="Q62" s="67"/>
      <c r="R62" s="68"/>
      <c r="S62" s="69"/>
    </row>
    <row r="63" spans="1:22" ht="15.75" thickTop="1" x14ac:dyDescent="0.2">
      <c r="A63" s="95" t="s">
        <v>43</v>
      </c>
      <c r="B63" s="96"/>
      <c r="C63" s="96"/>
      <c r="D63" s="96"/>
      <c r="E63" s="70"/>
      <c r="F63" s="70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7"/>
    </row>
    <row r="64" spans="1:22" x14ac:dyDescent="0.2">
      <c r="A64" s="71" t="s">
        <v>44</v>
      </c>
      <c r="B64" s="71"/>
      <c r="C64" s="72"/>
      <c r="D64" s="71"/>
      <c r="E64" s="73"/>
      <c r="F64" s="71"/>
      <c r="G64" s="74" t="s">
        <v>45</v>
      </c>
      <c r="H64" s="75">
        <v>3</v>
      </c>
      <c r="I64" s="76"/>
      <c r="J64" s="77" t="s">
        <v>46</v>
      </c>
      <c r="K64" s="74">
        <f>COUNTIF(F24:F60,"ЗМС")</f>
        <v>0</v>
      </c>
      <c r="L64" s="75"/>
      <c r="M64" s="75"/>
      <c r="N64" s="75"/>
      <c r="O64" s="75"/>
      <c r="P64" s="76"/>
      <c r="Q64" s="78"/>
      <c r="R64" s="77"/>
      <c r="S64" s="74"/>
    </row>
    <row r="65" spans="1:19" x14ac:dyDescent="0.2">
      <c r="A65" s="71" t="s">
        <v>47</v>
      </c>
      <c r="B65" s="71"/>
      <c r="C65" s="72"/>
      <c r="D65" s="71"/>
      <c r="E65" s="73"/>
      <c r="F65" s="71"/>
      <c r="G65" s="72" t="s">
        <v>48</v>
      </c>
      <c r="H65" s="75">
        <f>H66+H70</f>
        <v>37</v>
      </c>
      <c r="I65" s="76"/>
      <c r="J65" s="77" t="s">
        <v>49</v>
      </c>
      <c r="K65" s="74">
        <f>COUNTIF(F24:F60,"МСМК")</f>
        <v>14</v>
      </c>
      <c r="L65" s="75"/>
      <c r="M65" s="75"/>
      <c r="N65" s="75"/>
      <c r="O65" s="75"/>
      <c r="P65" s="76"/>
      <c r="Q65" s="78"/>
      <c r="R65" s="77"/>
      <c r="S65" s="74"/>
    </row>
    <row r="66" spans="1:19" x14ac:dyDescent="0.2">
      <c r="A66" s="71"/>
      <c r="B66" s="71"/>
      <c r="C66" s="72"/>
      <c r="D66" s="71"/>
      <c r="E66" s="73"/>
      <c r="F66" s="71"/>
      <c r="G66" s="72" t="s">
        <v>50</v>
      </c>
      <c r="H66" s="75">
        <f>H67+H68+H69</f>
        <v>37</v>
      </c>
      <c r="I66" s="76"/>
      <c r="J66" s="77" t="s">
        <v>51</v>
      </c>
      <c r="K66" s="74">
        <f>COUNTIF(F24:F60,"МС")</f>
        <v>18</v>
      </c>
      <c r="L66" s="75"/>
      <c r="M66" s="75"/>
      <c r="N66" s="75"/>
      <c r="O66" s="75"/>
      <c r="P66" s="76"/>
      <c r="Q66" s="78"/>
      <c r="R66" s="77"/>
      <c r="S66" s="74"/>
    </row>
    <row r="67" spans="1:19" x14ac:dyDescent="0.2">
      <c r="A67" s="71"/>
      <c r="B67" s="71"/>
      <c r="C67" s="72"/>
      <c r="D67" s="71"/>
      <c r="E67" s="73"/>
      <c r="F67" s="71"/>
      <c r="G67" s="72" t="s">
        <v>52</v>
      </c>
      <c r="H67" s="75">
        <f>COUNT(A24:A61)</f>
        <v>37</v>
      </c>
      <c r="I67" s="76"/>
      <c r="J67" s="77" t="s">
        <v>53</v>
      </c>
      <c r="K67" s="74">
        <f>COUNTIF(F24:F60,"КМС")</f>
        <v>5</v>
      </c>
      <c r="L67" s="75"/>
      <c r="M67" s="75"/>
      <c r="N67" s="75"/>
      <c r="O67" s="75"/>
      <c r="P67" s="76"/>
      <c r="Q67" s="78"/>
      <c r="R67" s="77"/>
      <c r="S67" s="74"/>
    </row>
    <row r="68" spans="1:19" x14ac:dyDescent="0.2">
      <c r="A68" s="71"/>
      <c r="B68" s="71"/>
      <c r="C68" s="72"/>
      <c r="D68" s="71"/>
      <c r="E68" s="73"/>
      <c r="F68" s="71"/>
      <c r="G68" s="72" t="s">
        <v>54</v>
      </c>
      <c r="H68" s="75">
        <f>COUNTIF(A24:A61,"НФ")</f>
        <v>0</v>
      </c>
      <c r="I68" s="76"/>
      <c r="J68" s="77" t="s">
        <v>55</v>
      </c>
      <c r="K68" s="74">
        <f>COUNTIF(F24:F60,"1 СР")</f>
        <v>0</v>
      </c>
      <c r="L68" s="75"/>
      <c r="M68" s="75"/>
      <c r="N68" s="75"/>
      <c r="O68" s="75"/>
      <c r="P68" s="76"/>
      <c r="Q68" s="78"/>
      <c r="R68" s="77"/>
      <c r="S68" s="74"/>
    </row>
    <row r="69" spans="1:19" x14ac:dyDescent="0.2">
      <c r="A69" s="71"/>
      <c r="B69" s="71"/>
      <c r="C69" s="72"/>
      <c r="D69" s="71"/>
      <c r="E69" s="73"/>
      <c r="F69" s="71"/>
      <c r="G69" s="72" t="s">
        <v>56</v>
      </c>
      <c r="H69" s="75">
        <f>COUNTIF(A24:A61,"ДСКВ")</f>
        <v>0</v>
      </c>
      <c r="I69" s="76"/>
      <c r="J69" s="78" t="s">
        <v>57</v>
      </c>
      <c r="K69" s="74">
        <f>COUNTIF(F24:F60,"2 СР")</f>
        <v>0</v>
      </c>
      <c r="L69" s="75"/>
      <c r="M69" s="75"/>
      <c r="N69" s="75"/>
      <c r="O69" s="75"/>
      <c r="P69" s="76"/>
      <c r="Q69" s="78"/>
      <c r="R69" s="77"/>
      <c r="S69" s="74"/>
    </row>
    <row r="70" spans="1:19" x14ac:dyDescent="0.2">
      <c r="A70" s="71"/>
      <c r="B70" s="71"/>
      <c r="C70" s="72"/>
      <c r="D70" s="71"/>
      <c r="E70" s="73"/>
      <c r="F70" s="71"/>
      <c r="G70" s="72" t="s">
        <v>58</v>
      </c>
      <c r="H70" s="75">
        <f>COUNTIF(A24:A61,"НС")</f>
        <v>0</v>
      </c>
      <c r="I70" s="76"/>
      <c r="J70" s="78" t="s">
        <v>59</v>
      </c>
      <c r="K70" s="74">
        <f>COUNTIF(F24:F60,"3 СР")</f>
        <v>0</v>
      </c>
      <c r="L70" s="75"/>
      <c r="M70" s="75"/>
      <c r="N70" s="75"/>
      <c r="O70" s="75"/>
      <c r="P70" s="76"/>
      <c r="Q70" s="78"/>
      <c r="R70" s="77"/>
      <c r="S70" s="74"/>
    </row>
    <row r="71" spans="1:19" x14ac:dyDescent="0.2">
      <c r="A71" s="71"/>
      <c r="B71" s="79"/>
      <c r="C71" s="79"/>
      <c r="D71" s="71"/>
      <c r="E71" s="73"/>
      <c r="F71" s="71"/>
      <c r="G71" s="71"/>
      <c r="H71" s="80"/>
      <c r="I71" s="80"/>
      <c r="J71" s="80"/>
      <c r="K71" s="80"/>
      <c r="L71" s="80"/>
      <c r="M71" s="80"/>
      <c r="N71" s="80"/>
      <c r="O71" s="80"/>
      <c r="P71" s="80"/>
      <c r="Q71" s="78"/>
      <c r="R71" s="71"/>
      <c r="S71" s="71"/>
    </row>
    <row r="72" spans="1:19" ht="15" x14ac:dyDescent="0.2">
      <c r="A72" s="98"/>
      <c r="B72" s="99"/>
      <c r="C72" s="99"/>
      <c r="D72" s="99"/>
      <c r="E72" s="99" t="s">
        <v>60</v>
      </c>
      <c r="F72" s="99"/>
      <c r="G72" s="99"/>
      <c r="H72" s="99" t="s">
        <v>61</v>
      </c>
      <c r="I72" s="99"/>
      <c r="J72" s="99"/>
      <c r="K72" s="99"/>
      <c r="L72" s="99"/>
      <c r="M72" s="99"/>
      <c r="N72" s="99"/>
      <c r="O72" s="99"/>
      <c r="P72" s="99"/>
      <c r="Q72" s="99" t="s">
        <v>62</v>
      </c>
      <c r="R72" s="99"/>
      <c r="S72" s="100"/>
    </row>
    <row r="73" spans="1:19" x14ac:dyDescent="0.2">
      <c r="A73" s="88"/>
      <c r="B73" s="89"/>
      <c r="C73" s="89"/>
      <c r="D73" s="89"/>
      <c r="E73" s="89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1"/>
    </row>
    <row r="74" spans="1:19" x14ac:dyDescent="0.2">
      <c r="A74" s="81"/>
      <c r="B74" s="82"/>
      <c r="C74" s="82"/>
      <c r="D74" s="82"/>
      <c r="E74" s="83"/>
      <c r="F74" s="82"/>
      <c r="G74" s="82"/>
      <c r="H74" s="84"/>
      <c r="I74" s="84"/>
      <c r="J74" s="84"/>
      <c r="K74" s="84"/>
      <c r="L74" s="84"/>
      <c r="M74" s="84"/>
      <c r="N74" s="84"/>
      <c r="O74" s="84"/>
      <c r="P74" s="84"/>
      <c r="Q74" s="82"/>
      <c r="R74" s="82"/>
      <c r="S74" s="85"/>
    </row>
    <row r="75" spans="1:19" x14ac:dyDescent="0.2">
      <c r="A75" s="81"/>
      <c r="B75" s="82"/>
      <c r="C75" s="82"/>
      <c r="D75" s="82"/>
      <c r="E75" s="83"/>
      <c r="F75" s="82"/>
      <c r="G75" s="82"/>
      <c r="H75" s="84"/>
      <c r="I75" s="84"/>
      <c r="J75" s="84"/>
      <c r="K75" s="84"/>
      <c r="L75" s="84"/>
      <c r="M75" s="84"/>
      <c r="N75" s="84"/>
      <c r="O75" s="84"/>
      <c r="P75" s="84"/>
      <c r="Q75" s="82"/>
      <c r="R75" s="82"/>
      <c r="S75" s="85"/>
    </row>
    <row r="76" spans="1:19" x14ac:dyDescent="0.2">
      <c r="A76" s="81"/>
      <c r="B76" s="82"/>
      <c r="C76" s="82"/>
      <c r="D76" s="82"/>
      <c r="E76" s="83"/>
      <c r="F76" s="82"/>
      <c r="G76" s="82"/>
      <c r="H76" s="84"/>
      <c r="I76" s="84"/>
      <c r="J76" s="84"/>
      <c r="K76" s="84"/>
      <c r="L76" s="84"/>
      <c r="M76" s="84"/>
      <c r="N76" s="84"/>
      <c r="O76" s="84"/>
      <c r="P76" s="84"/>
      <c r="Q76" s="82"/>
      <c r="R76" s="82"/>
      <c r="S76" s="85"/>
    </row>
    <row r="77" spans="1:19" x14ac:dyDescent="0.2">
      <c r="A77" s="81"/>
      <c r="B77" s="82"/>
      <c r="C77" s="82"/>
      <c r="D77" s="82"/>
      <c r="E77" s="83"/>
      <c r="F77" s="82"/>
      <c r="G77" s="82"/>
      <c r="H77" s="84"/>
      <c r="I77" s="84"/>
      <c r="J77" s="84"/>
      <c r="K77" s="84"/>
      <c r="L77" s="84"/>
      <c r="M77" s="84"/>
      <c r="N77" s="84"/>
      <c r="O77" s="84"/>
      <c r="P77" s="84"/>
      <c r="Q77" s="86"/>
      <c r="R77" s="87"/>
      <c r="S77" s="85"/>
    </row>
    <row r="78" spans="1:19" ht="13.5" thickBot="1" x14ac:dyDescent="0.25">
      <c r="A78" s="92" t="s">
        <v>2</v>
      </c>
      <c r="B78" s="93"/>
      <c r="C78" s="93"/>
      <c r="D78" s="93"/>
      <c r="E78" s="93" t="str">
        <f>G17</f>
        <v>Соловьев Г.Н. (ВК, Санкт-Петербург)</v>
      </c>
      <c r="F78" s="93"/>
      <c r="G78" s="93"/>
      <c r="H78" s="93" t="str">
        <f>G18</f>
        <v>Валова А.С. (ВК, Санкт-Петербург)</v>
      </c>
      <c r="I78" s="93"/>
      <c r="J78" s="93"/>
      <c r="K78" s="93"/>
      <c r="L78" s="93"/>
      <c r="M78" s="93"/>
      <c r="N78" s="93"/>
      <c r="O78" s="93"/>
      <c r="P78" s="93" t="str">
        <f>G19</f>
        <v>Михайлова И.Н. (ВК, Санкт-Петербург)</v>
      </c>
      <c r="Q78" s="93"/>
      <c r="R78" s="93"/>
      <c r="S78" s="94"/>
    </row>
    <row r="79" spans="1:19" ht="13.5" thickTop="1" x14ac:dyDescent="0.2"/>
  </sheetData>
  <autoFilter ref="B23:V61">
    <sortState ref="B24:V65">
      <sortCondition ref="P23:P65"/>
    </sortState>
  </autoFilter>
  <mergeCells count="49">
    <mergeCell ref="A12:S12"/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S10"/>
    <mergeCell ref="A11:S11"/>
    <mergeCell ref="F21:F22"/>
    <mergeCell ref="G21:G22"/>
    <mergeCell ref="H21:O21"/>
    <mergeCell ref="P21:P22"/>
    <mergeCell ref="A13:D13"/>
    <mergeCell ref="A14:D14"/>
    <mergeCell ref="A15:G15"/>
    <mergeCell ref="H15:S15"/>
    <mergeCell ref="H16:S16"/>
    <mergeCell ref="H17:S17"/>
    <mergeCell ref="A21:A22"/>
    <mergeCell ref="B21:B22"/>
    <mergeCell ref="C21:C22"/>
    <mergeCell ref="D21:D22"/>
    <mergeCell ref="E21:E22"/>
    <mergeCell ref="H22:I22"/>
    <mergeCell ref="J22:K22"/>
    <mergeCell ref="L22:M22"/>
    <mergeCell ref="N22:O22"/>
    <mergeCell ref="H18:S18"/>
    <mergeCell ref="Q21:Q22"/>
    <mergeCell ref="R21:R22"/>
    <mergeCell ref="S21:S22"/>
    <mergeCell ref="U21:U22"/>
    <mergeCell ref="V21:V22"/>
    <mergeCell ref="A63:D63"/>
    <mergeCell ref="G63:S63"/>
    <mergeCell ref="A72:D72"/>
    <mergeCell ref="E72:G72"/>
    <mergeCell ref="H72:P72"/>
    <mergeCell ref="Q72:S72"/>
    <mergeCell ref="A73:E73"/>
    <mergeCell ref="F73:S73"/>
    <mergeCell ref="A78:D78"/>
    <mergeCell ref="E78:G78"/>
    <mergeCell ref="H78:O78"/>
    <mergeCell ref="P78:S78"/>
  </mergeCells>
  <conditionalFormatting sqref="G67:G70">
    <cfRule type="duplicateValues" dxfId="0" priority="1"/>
  </conditionalFormatting>
  <pageMargins left="0.31496062992125984" right="0" top="0" bottom="0" header="0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1000 м муж</vt:lpstr>
      <vt:lpstr>'1000 м муж'!Область_печати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2024-10-07T10:49:52Z</dcterms:created>
  <dcterms:modified xsi:type="dcterms:W3CDTF">2024-10-07T10:53:18Z</dcterms:modified>
</cp:coreProperties>
</file>