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ИГП Ж 15-16 (2)" sheetId="1" r:id="rId1"/>
  </sheets>
  <externalReferences>
    <externalReference r:id="rId2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_xlnm._FilterDatabase" localSheetId="0" hidden="1">'ИГП Ж 15-16 (2)'!$B$21:$O$27</definedName>
    <definedName name="A">#REF!</definedName>
    <definedName name="_xlnm.Print_Area" localSheetId="0">'ИГП Ж 15-16 (2)'!$A$1:$O$69</definedName>
    <definedName name="СУ">[1]Табл!$B$7:$G$481</definedName>
    <definedName name="уч">[1]Табл!$B$8:$F$244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 l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L69" i="1"/>
  <c r="H69" i="1"/>
  <c r="E69" i="1"/>
  <c r="K61" i="1"/>
  <c r="H61" i="1"/>
  <c r="K60" i="1"/>
  <c r="K59" i="1"/>
  <c r="K58" i="1"/>
  <c r="K57" i="1"/>
  <c r="K56" i="1"/>
  <c r="K55" i="1"/>
</calcChain>
</file>

<file path=xl/sharedStrings.xml><?xml version="1.0" encoding="utf-8"?>
<sst xmlns="http://schemas.openxmlformats.org/spreadsheetml/2006/main" count="193" uniqueCount="94">
  <si>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</si>
  <si>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</si>
  <si>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</si>
  <si>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</si>
  <si>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</si>
  <si>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трек - индивидуальная гонка преследования 2 км</t>
  </si>
  <si>
    <t>МЕСТО ПРОВЕДЕНИЯ: г. Санкт-Петербург</t>
  </si>
  <si>
    <t xml:space="preserve">№ ВРВС:0080341811C  </t>
  </si>
  <si>
    <t>ДАТА ПРОВЕДЕНИЯ: 16 Октября 2024 года</t>
  </si>
  <si>
    <t>№ ЕКП 2024: 2008780022017488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</si>
  <si>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</si>
  <si>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</si>
  <si>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</si>
  <si>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</si>
  <si>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 xml:space="preserve">Валова А.С. (ВК, г. САНКТ -ПЕТЕРБУРГ) </t>
  </si>
  <si>
    <t>ПОКРЫТИЕ ТРЕКА: дерево</t>
  </si>
  <si>
    <t>ГЛАВНЫЙ СЕКРЕТАРЬ:</t>
  </si>
  <si>
    <t xml:space="preserve">Михайлова И.Н. (ВК, г. САНКТ -ПЕТЕРБУРГ) </t>
  </si>
  <si>
    <t>ДЛИНА ТРЕКА: 250 м</t>
  </si>
  <si>
    <t>СУДЬЯ НА ФИНИШЕ:</t>
  </si>
  <si>
    <t xml:space="preserve">Соловьев Г.Н. (ВК, г. САНКТ- ПЕТЕРБУРГ) </t>
  </si>
  <si>
    <t>ДИСТАНЦИЯ: ДЛИНА КРУГА/КРУГОВ</t>
  </si>
  <si>
    <t>0,250/8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</si>
  <si>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</si>
  <si>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</si>
  <si>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</si>
  <si>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</si>
  <si>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</si>
  <si>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</si>
  <si>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</si>
  <si>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</si>
  <si>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</si>
  <si>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</si>
  <si>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</si>
  <si>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</si>
  <si>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0-1000 м</t>
  </si>
  <si>
    <t>1000-2000 м</t>
  </si>
  <si>
    <t>Деменкова Анастасия</t>
  </si>
  <si>
    <t>МС</t>
  </si>
  <si>
    <t>Санкт-Петербург</t>
  </si>
  <si>
    <t>Костина Ольга</t>
  </si>
  <si>
    <t>КМС</t>
  </si>
  <si>
    <t>Соломатина Олеся</t>
  </si>
  <si>
    <t>Королева София</t>
  </si>
  <si>
    <t>Грибова Марина</t>
  </si>
  <si>
    <t>Реппо Эрика</t>
  </si>
  <si>
    <t>Васюкова Валерия</t>
  </si>
  <si>
    <t>Голыбина Валентина</t>
  </si>
  <si>
    <t>Галкина Кристина</t>
  </si>
  <si>
    <t>Шипилова Дарья</t>
  </si>
  <si>
    <t>Афанасьева Дарья</t>
  </si>
  <si>
    <t>1 СР</t>
  </si>
  <si>
    <t>Тучина Дарья</t>
  </si>
  <si>
    <t>2 СР</t>
  </si>
  <si>
    <t>Бондарева Екатерина</t>
  </si>
  <si>
    <t>Гончарова Варвара</t>
  </si>
  <si>
    <t>Курамшина Кристина</t>
  </si>
  <si>
    <t>Хатунцева Александра</t>
  </si>
  <si>
    <t>Корчебная Ольга</t>
  </si>
  <si>
    <t>Голыбина Ирина</t>
  </si>
  <si>
    <t>Мальцева Любовь</t>
  </si>
  <si>
    <t>Белорукова Анастасия</t>
  </si>
  <si>
    <t>Черкасова Серафима</t>
  </si>
  <si>
    <t>Баева Виктория</t>
  </si>
  <si>
    <t>Ленинградская область</t>
  </si>
  <si>
    <t>Суханова Белла</t>
  </si>
  <si>
    <t>Тарусова Яна</t>
  </si>
  <si>
    <t xml:space="preserve">Полякова Ульяна </t>
  </si>
  <si>
    <t xml:space="preserve">Тюменская область </t>
  </si>
  <si>
    <t>ДСКВ</t>
  </si>
  <si>
    <t>Пчельникова Виктория</t>
  </si>
  <si>
    <t>Гонщица №76 Пчельникова Виктория (10144057714)-Санкт-Петербург -дисквалификация (остановка гонщика, непризнаный инцидент) ст. 3.2.027 Правил вида спорта "Велосипедный спорт"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</si>
  <si>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</si>
  <si>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</si>
  <si>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</si>
  <si>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</si>
  <si>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</si>
  <si>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</si>
  <si>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</si>
  <si>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</si>
  <si>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</si>
  <si>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</si>
  <si>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</si>
  <si>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</si>
  <si>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</si>
  <si>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3 СР</t>
  </si>
  <si>
    <t>ГЛАВНЫЙ СУДЬЯ</t>
  </si>
  <si>
    <t>ГЛАВНЫЙ СЕКРЕТАРЬ</t>
  </si>
  <si>
    <t>СУДЬЯ НА ФИНИШЕ</t>
  </si>
  <si>
    <t>Финал</t>
  </si>
  <si>
    <t>Квалификация</t>
  </si>
  <si>
    <t>ИТОГОВЫЙ ПРОТОКОЛ</t>
  </si>
  <si>
    <t>Девушки 15-16 лет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</si>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</sst>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:mm:ss.00"/>
    <numFmt numFmtId="165" formatCode="0.0"/>
    <numFmt numFmtId="166" formatCode="m:ss.00"/>
    <numFmt numFmtId="167" formatCode="\(0\)"/>
    <numFmt numFmtId="168" formatCode="m:ss.000"/>
    <numFmt numFmtId="169" formatCode="yyyy"/>
  </numFmts>
  <fonts count="20" x14ac:knownFonts="1">
    <font>
      <sz val="10"/>
      <name val="Arial"/>
      <family val="2"/>
      <charset val="204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3" fillId="0" borderId="0"/>
    <xf numFmtId="0" fontId="1" fillId="0" borderId="0"/>
    <xf numFmtId="0" fontId="11" fillId="0" borderId="0"/>
    <xf numFmtId="0" fontId="13" fillId="0" borderId="0"/>
    <xf numFmtId="0" fontId="11" fillId="0" borderId="0"/>
  </cellStyleXfs>
  <cellXfs count="188">
    <xf numFmtId="0" fontId="0" fillId="0" borderId="0" xfId="0"/>
    <xf numFmtId="0" fontId="1" fillId="0" borderId="0" xfId="1"/>
    <xf numFmtId="1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164" fontId="8" fillId="2" borderId="10" xfId="1" applyNumberFormat="1" applyFont="1" applyFill="1" applyBorder="1" applyAlignment="1">
      <alignment horizontal="center" vertical="center"/>
    </xf>
    <xf numFmtId="2" fontId="8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horizontal="right" vertical="center"/>
    </xf>
    <xf numFmtId="0" fontId="9" fillId="2" borderId="11" xfId="1" applyFont="1" applyFill="1" applyBorder="1" applyAlignment="1">
      <alignment horizontal="right" vertical="center"/>
    </xf>
    <xf numFmtId="14" fontId="8" fillId="0" borderId="7" xfId="1" applyNumberFormat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64" fontId="8" fillId="2" borderId="7" xfId="1" applyNumberFormat="1" applyFont="1" applyFill="1" applyBorder="1" applyAlignment="1">
      <alignment horizontal="center" vertical="center"/>
    </xf>
    <xf numFmtId="2" fontId="8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8" fillId="0" borderId="13" xfId="1" applyFont="1" applyBorder="1" applyAlignment="1">
      <alignment horizontal="right" vertical="center"/>
    </xf>
    <xf numFmtId="14" fontId="3" fillId="0" borderId="13" xfId="1" applyNumberFormat="1" applyFont="1" applyBorder="1" applyAlignment="1">
      <alignment vertical="center"/>
    </xf>
    <xf numFmtId="0" fontId="8" fillId="0" borderId="14" xfId="0" applyFont="1" applyFill="1" applyBorder="1" applyAlignment="1">
      <alignment horizontal="right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14" fontId="3" fillId="0" borderId="17" xfId="1" applyNumberFormat="1" applyFont="1" applyBorder="1" applyAlignment="1">
      <alignment vertical="center"/>
    </xf>
    <xf numFmtId="164" fontId="10" fillId="0" borderId="15" xfId="1" applyNumberFormat="1" applyFont="1" applyBorder="1" applyAlignment="1">
      <alignment horizontal="left" vertical="center"/>
    </xf>
    <xf numFmtId="164" fontId="10" fillId="0" borderId="13" xfId="1" applyNumberFormat="1" applyFont="1" applyBorder="1" applyAlignment="1">
      <alignment horizontal="left" vertical="center"/>
    </xf>
    <xf numFmtId="165" fontId="12" fillId="0" borderId="13" xfId="1" applyNumberFormat="1" applyFont="1" applyBorder="1" applyAlignment="1">
      <alignment horizontal="center" vertical="center"/>
    </xf>
    <xf numFmtId="49" fontId="8" fillId="0" borderId="16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14" fontId="3" fillId="0" borderId="3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2" fontId="3" fillId="0" borderId="3" xfId="1" applyNumberFormat="1" applyFont="1" applyBorder="1" applyAlignment="1">
      <alignment vertical="center"/>
    </xf>
    <xf numFmtId="0" fontId="1" fillId="0" borderId="23" xfId="1" applyBorder="1"/>
    <xf numFmtId="0" fontId="15" fillId="0" borderId="18" xfId="1" applyFont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/>
    </xf>
    <xf numFmtId="0" fontId="16" fillId="0" borderId="19" xfId="4" applyFont="1" applyBorder="1" applyAlignment="1">
      <alignment horizontal="center" vertical="center"/>
    </xf>
    <xf numFmtId="0" fontId="16" fillId="0" borderId="19" xfId="4" applyFont="1" applyBorder="1" applyAlignment="1">
      <alignment horizontal="left" vertical="center"/>
    </xf>
    <xf numFmtId="14" fontId="16" fillId="0" borderId="19" xfId="4" applyNumberFormat="1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 wrapText="1"/>
    </xf>
    <xf numFmtId="166" fontId="15" fillId="0" borderId="20" xfId="1" applyNumberFormat="1" applyFont="1" applyBorder="1" applyAlignment="1">
      <alignment horizontal="center" vertical="center"/>
    </xf>
    <xf numFmtId="167" fontId="11" fillId="0" borderId="19" xfId="1" applyNumberFormat="1" applyFont="1" applyBorder="1" applyAlignment="1">
      <alignment horizontal="center" vertical="center"/>
    </xf>
    <xf numFmtId="168" fontId="15" fillId="0" borderId="19" xfId="1" applyNumberFormat="1" applyFont="1" applyBorder="1" applyAlignment="1">
      <alignment horizontal="center" vertical="center"/>
    </xf>
    <xf numFmtId="2" fontId="11" fillId="0" borderId="19" xfId="1" applyNumberFormat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6" fillId="0" borderId="23" xfId="3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23" xfId="4" applyFont="1" applyBorder="1" applyAlignment="1">
      <alignment horizontal="left" vertical="center"/>
    </xf>
    <xf numFmtId="14" fontId="16" fillId="0" borderId="23" xfId="4" applyNumberFormat="1" applyFont="1" applyBorder="1" applyAlignment="1">
      <alignment horizontal="center" vertical="center"/>
    </xf>
    <xf numFmtId="0" fontId="16" fillId="0" borderId="23" xfId="4" applyFont="1" applyBorder="1" applyAlignment="1">
      <alignment horizontal="center" vertical="center"/>
    </xf>
    <xf numFmtId="0" fontId="16" fillId="0" borderId="23" xfId="4" applyFont="1" applyBorder="1" applyAlignment="1">
      <alignment horizontal="center" vertical="center" wrapText="1"/>
    </xf>
    <xf numFmtId="166" fontId="15" fillId="0" borderId="15" xfId="1" applyNumberFormat="1" applyFont="1" applyBorder="1" applyAlignment="1">
      <alignment horizontal="center" vertical="center"/>
    </xf>
    <xf numFmtId="167" fontId="11" fillId="0" borderId="23" xfId="1" applyNumberFormat="1" applyFont="1" applyBorder="1" applyAlignment="1">
      <alignment horizontal="center" vertical="center"/>
    </xf>
    <xf numFmtId="168" fontId="15" fillId="0" borderId="23" xfId="1" applyNumberFormat="1" applyFont="1" applyBorder="1" applyAlignment="1">
      <alignment horizontal="center" vertical="center"/>
    </xf>
    <xf numFmtId="2" fontId="11" fillId="0" borderId="23" xfId="1" applyNumberFormat="1" applyFont="1" applyFill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6" fillId="0" borderId="32" xfId="3" applyFont="1" applyFill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0" fontId="16" fillId="0" borderId="32" xfId="4" applyFont="1" applyBorder="1" applyAlignment="1">
      <alignment horizontal="left" vertical="center"/>
    </xf>
    <xf numFmtId="14" fontId="16" fillId="0" borderId="32" xfId="4" applyNumberFormat="1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 wrapText="1"/>
    </xf>
    <xf numFmtId="166" fontId="15" fillId="0" borderId="33" xfId="1" applyNumberFormat="1" applyFont="1" applyBorder="1" applyAlignment="1">
      <alignment horizontal="center" vertical="center"/>
    </xf>
    <xf numFmtId="167" fontId="11" fillId="0" borderId="34" xfId="1" applyNumberFormat="1" applyFont="1" applyBorder="1" applyAlignment="1">
      <alignment horizontal="center" vertical="center"/>
    </xf>
    <xf numFmtId="168" fontId="15" fillId="0" borderId="34" xfId="1" applyNumberFormat="1" applyFont="1" applyBorder="1" applyAlignment="1">
      <alignment horizontal="center" vertical="center"/>
    </xf>
    <xf numFmtId="2" fontId="11" fillId="0" borderId="34" xfId="1" applyNumberFormat="1" applyFont="1" applyFill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wrapText="1"/>
    </xf>
    <xf numFmtId="0" fontId="15" fillId="0" borderId="36" xfId="1" applyFont="1" applyBorder="1" applyAlignment="1">
      <alignment horizontal="center" vertical="center" wrapText="1"/>
    </xf>
    <xf numFmtId="0" fontId="16" fillId="0" borderId="37" xfId="3" applyFont="1" applyFill="1" applyBorder="1" applyAlignment="1">
      <alignment horizontal="center" vertical="center"/>
    </xf>
    <xf numFmtId="0" fontId="16" fillId="0" borderId="37" xfId="4" applyFont="1" applyBorder="1" applyAlignment="1">
      <alignment horizontal="center" vertical="center"/>
    </xf>
    <xf numFmtId="0" fontId="16" fillId="0" borderId="37" xfId="4" applyFont="1" applyBorder="1" applyAlignment="1">
      <alignment horizontal="left" vertical="center"/>
    </xf>
    <xf numFmtId="14" fontId="16" fillId="0" borderId="37" xfId="4" applyNumberFormat="1" applyFont="1" applyBorder="1" applyAlignment="1">
      <alignment horizontal="center" vertical="center"/>
    </xf>
    <xf numFmtId="0" fontId="16" fillId="0" borderId="37" xfId="4" applyFont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wrapText="1"/>
    </xf>
    <xf numFmtId="166" fontId="15" fillId="0" borderId="23" xfId="1" applyNumberFormat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 wrapText="1"/>
    </xf>
    <xf numFmtId="0" fontId="1" fillId="0" borderId="23" xfId="3" applyFont="1" applyFill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justify"/>
    </xf>
    <xf numFmtId="0" fontId="18" fillId="0" borderId="3" xfId="5" applyFont="1" applyBorder="1" applyAlignment="1">
      <alignment vertical="center" wrapText="1"/>
    </xf>
    <xf numFmtId="14" fontId="12" fillId="0" borderId="3" xfId="1" applyNumberFormat="1" applyFont="1" applyBorder="1" applyAlignment="1">
      <alignment horizontal="center" vertical="center" wrapText="1"/>
    </xf>
    <xf numFmtId="169" fontId="12" fillId="0" borderId="3" xfId="1" applyNumberFormat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164" fontId="12" fillId="0" borderId="3" xfId="1" applyNumberFormat="1" applyFont="1" applyBorder="1" applyAlignment="1">
      <alignment horizontal="center" vertical="center" wrapText="1"/>
    </xf>
    <xf numFmtId="2" fontId="12" fillId="0" borderId="3" xfId="1" applyNumberFormat="1" applyFont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justify"/>
    </xf>
    <xf numFmtId="0" fontId="18" fillId="0" borderId="0" xfId="5" applyFont="1" applyBorder="1" applyAlignment="1">
      <alignment vertical="center" wrapText="1"/>
    </xf>
    <xf numFmtId="14" fontId="12" fillId="0" borderId="0" xfId="1" applyNumberFormat="1" applyFont="1" applyBorder="1" applyAlignment="1">
      <alignment horizontal="center" vertical="center" wrapText="1"/>
    </xf>
    <xf numFmtId="169" fontId="12" fillId="0" borderId="0" xfId="1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164" fontId="12" fillId="0" borderId="0" xfId="1" applyNumberFormat="1" applyFont="1" applyBorder="1" applyAlignment="1">
      <alignment horizontal="center" vertical="center" wrapText="1"/>
    </xf>
    <xf numFmtId="2" fontId="12" fillId="0" borderId="0" xfId="1" applyNumberFormat="1" applyFont="1" applyBorder="1" applyAlignment="1">
      <alignment vertical="center" wrapText="1"/>
    </xf>
    <xf numFmtId="0" fontId="7" fillId="3" borderId="23" xfId="1" applyFont="1" applyFill="1" applyBorder="1" applyAlignment="1">
      <alignment vertical="center"/>
    </xf>
    <xf numFmtId="0" fontId="3" fillId="0" borderId="23" xfId="1" applyFont="1" applyBorder="1" applyAlignment="1">
      <alignment vertical="center"/>
    </xf>
    <xf numFmtId="49" fontId="3" fillId="0" borderId="23" xfId="1" applyNumberFormat="1" applyFont="1" applyBorder="1" applyAlignment="1">
      <alignment horizontal="left" vertical="center"/>
    </xf>
    <xf numFmtId="14" fontId="3" fillId="0" borderId="23" xfId="1" applyNumberFormat="1" applyFont="1" applyBorder="1" applyAlignment="1">
      <alignment vertical="center"/>
    </xf>
    <xf numFmtId="0" fontId="3" fillId="0" borderId="23" xfId="6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49" fontId="3" fillId="0" borderId="23" xfId="6" applyNumberFormat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2" fontId="3" fillId="0" borderId="23" xfId="1" applyNumberFormat="1" applyFont="1" applyBorder="1" applyAlignment="1">
      <alignment vertical="center"/>
    </xf>
    <xf numFmtId="49" fontId="3" fillId="0" borderId="23" xfId="1" applyNumberFormat="1" applyFont="1" applyBorder="1" applyAlignment="1">
      <alignment vertical="center"/>
    </xf>
    <xf numFmtId="0" fontId="3" fillId="0" borderId="23" xfId="1" applyFont="1" applyBorder="1" applyAlignment="1">
      <alignment horizontal="left" vertical="center"/>
    </xf>
    <xf numFmtId="49" fontId="3" fillId="0" borderId="23" xfId="6" applyNumberFormat="1" applyFont="1" applyBorder="1" applyAlignment="1">
      <alignment horizontal="left" vertical="center"/>
    </xf>
    <xf numFmtId="2" fontId="3" fillId="0" borderId="23" xfId="6" applyNumberFormat="1" applyFont="1" applyBorder="1" applyAlignment="1">
      <alignment vertical="center"/>
    </xf>
    <xf numFmtId="0" fontId="3" fillId="0" borderId="23" xfId="0" applyFont="1" applyFill="1" applyBorder="1" applyAlignment="1">
      <alignment horizontal="right" vertical="center"/>
    </xf>
    <xf numFmtId="49" fontId="3" fillId="0" borderId="13" xfId="1" applyNumberFormat="1" applyFont="1" applyBorder="1" applyAlignment="1">
      <alignment horizontal="left" vertical="center"/>
    </xf>
    <xf numFmtId="49" fontId="3" fillId="0" borderId="13" xfId="6" applyNumberFormat="1" applyFont="1" applyBorder="1" applyAlignment="1">
      <alignment horizontal="left" vertical="center"/>
    </xf>
    <xf numFmtId="2" fontId="3" fillId="0" borderId="13" xfId="6" applyNumberFormat="1" applyFont="1" applyBorder="1" applyAlignment="1">
      <alignment vertical="center"/>
    </xf>
    <xf numFmtId="0" fontId="1" fillId="0" borderId="13" xfId="1" applyBorder="1"/>
    <xf numFmtId="2" fontId="3" fillId="0" borderId="13" xfId="1" applyNumberFormat="1" applyFont="1" applyBorder="1" applyAlignment="1">
      <alignment vertical="center"/>
    </xf>
    <xf numFmtId="49" fontId="3" fillId="0" borderId="13" xfId="1" applyNumberFormat="1" applyFont="1" applyBorder="1" applyAlignment="1">
      <alignment vertical="center"/>
    </xf>
    <xf numFmtId="0" fontId="3" fillId="0" borderId="13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10" fillId="0" borderId="15" xfId="1" applyNumberFormat="1" applyFont="1" applyBorder="1" applyAlignment="1">
      <alignment horizontal="left" vertical="center"/>
    </xf>
    <xf numFmtId="164" fontId="10" fillId="0" borderId="13" xfId="1" applyNumberFormat="1" applyFont="1" applyBorder="1" applyAlignment="1">
      <alignment horizontal="left" vertical="center"/>
    </xf>
    <xf numFmtId="164" fontId="10" fillId="0" borderId="16" xfId="1" applyNumberFormat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164" fontId="7" fillId="3" borderId="15" xfId="1" applyNumberFormat="1" applyFont="1" applyFill="1" applyBorder="1" applyAlignment="1">
      <alignment horizontal="center" vertical="center"/>
    </xf>
    <xf numFmtId="164" fontId="7" fillId="3" borderId="13" xfId="1" applyNumberFormat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5" xfId="2" applyFont="1" applyFill="1" applyBorder="1" applyAlignment="1">
      <alignment horizontal="center" vertical="center" wrapText="1"/>
    </xf>
    <xf numFmtId="14" fontId="10" fillId="3" borderId="19" xfId="2" applyNumberFormat="1" applyFont="1" applyFill="1" applyBorder="1" applyAlignment="1">
      <alignment horizontal="center" vertical="center" wrapText="1"/>
    </xf>
    <xf numFmtId="14" fontId="10" fillId="3" borderId="25" xfId="2" applyNumberFormat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164" fontId="10" fillId="3" borderId="19" xfId="2" applyNumberFormat="1" applyFont="1" applyFill="1" applyBorder="1" applyAlignment="1">
      <alignment horizontal="center" vertical="center" wrapText="1"/>
    </xf>
    <xf numFmtId="164" fontId="10" fillId="3" borderId="25" xfId="2" applyNumberFormat="1" applyFont="1" applyFill="1" applyBorder="1" applyAlignment="1">
      <alignment horizontal="center" vertical="center" wrapText="1"/>
    </xf>
    <xf numFmtId="2" fontId="10" fillId="3" borderId="19" xfId="2" applyNumberFormat="1" applyFont="1" applyFill="1" applyBorder="1" applyAlignment="1">
      <alignment horizontal="center" vertical="center" wrapText="1"/>
    </xf>
    <xf numFmtId="2" fontId="10" fillId="3" borderId="25" xfId="2" applyNumberFormat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25" xfId="1" applyFont="1" applyFill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7" fillId="3" borderId="1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left" vertical="center"/>
    </xf>
    <xf numFmtId="0" fontId="7" fillId="3" borderId="13" xfId="1" applyFont="1" applyFill="1" applyBorder="1" applyAlignment="1">
      <alignment horizontal="left" vertical="center"/>
    </xf>
    <xf numFmtId="0" fontId="7" fillId="3" borderId="14" xfId="1" applyFont="1" applyFill="1" applyBorder="1" applyAlignment="1">
      <alignment horizontal="left" vertical="center"/>
    </xf>
    <xf numFmtId="0" fontId="7" fillId="3" borderId="16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</cellXfs>
  <cellStyles count="7">
    <cellStyle name="Обычный" xfId="0" builtinId="0"/>
    <cellStyle name="Обычный 2" xfId="4"/>
    <cellStyle name="Обычный 2 4" xfId="1"/>
    <cellStyle name="Обычный 2 5" xfId="3"/>
    <cellStyle name="Обычный 5 2" xfId="6"/>
    <cellStyle name="Обычный_ID4938_RS_1" xfId="5"/>
    <cellStyle name="Обычный_Стартовый протокол Смирнов_20101106_Resul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</xdr:rowOff>
    </xdr:from>
    <xdr:to>
      <xdr:col>1</xdr:col>
      <xdr:colOff>390525</xdr:colOff>
      <xdr:row>5</xdr:row>
      <xdr:rowOff>66675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8096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0</xdr:row>
      <xdr:rowOff>66675</xdr:rowOff>
    </xdr:from>
    <xdr:to>
      <xdr:col>3</xdr:col>
      <xdr:colOff>295275</xdr:colOff>
      <xdr:row>5</xdr:row>
      <xdr:rowOff>114300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6675"/>
          <a:ext cx="1066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428625</xdr:colOff>
      <xdr:row>0</xdr:row>
      <xdr:rowOff>152400</xdr:rowOff>
    </xdr:from>
    <xdr:to>
      <xdr:col>14</xdr:col>
      <xdr:colOff>499110</xdr:colOff>
      <xdr:row>5</xdr:row>
      <xdr:rowOff>47625</xdr:rowOff>
    </xdr:to>
    <xdr:pic>
      <xdr:nvPicPr>
        <xdr:cNvPr id="4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52400"/>
          <a:ext cx="68008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95250</xdr:colOff>
      <xdr:row>63</xdr:row>
      <xdr:rowOff>0</xdr:rowOff>
    </xdr:from>
    <xdr:to>
      <xdr:col>14</xdr:col>
      <xdr:colOff>352425</xdr:colOff>
      <xdr:row>68</xdr:row>
      <xdr:rowOff>133349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3792200"/>
          <a:ext cx="1552575" cy="94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266700</xdr:colOff>
      <xdr:row>62</xdr:row>
      <xdr:rowOff>152400</xdr:rowOff>
    </xdr:from>
    <xdr:to>
      <xdr:col>11</xdr:col>
      <xdr:colOff>19050</xdr:colOff>
      <xdr:row>68</xdr:row>
      <xdr:rowOff>66676</xdr:rowOff>
    </xdr:to>
    <xdr:pic>
      <xdr:nvPicPr>
        <xdr:cNvPr id="6" name="Рисунок 5" descr="михайлова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3754100"/>
          <a:ext cx="1609725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63</xdr:row>
      <xdr:rowOff>123825</xdr:rowOff>
    </xdr:from>
    <xdr:to>
      <xdr:col>6</xdr:col>
      <xdr:colOff>285750</xdr:colOff>
      <xdr:row>67</xdr:row>
      <xdr:rowOff>47626</xdr:rowOff>
    </xdr:to>
    <xdr:pic>
      <xdr:nvPicPr>
        <xdr:cNvPr id="7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13916025"/>
          <a:ext cx="866775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70"/>
  <sheetViews>
    <sheetView tabSelected="1" topLeftCell="A25" workbookViewId="0">
      <selection activeCell="R45" sqref="R45"/>
    </sheetView>
  </sheetViews>
  <sheetFormatPr defaultRowHeight="12.75" x14ac:dyDescent="0.2"/>
  <cols>
    <col min="1" max="1" width="9.140625" style="1"/>
    <col min="2" max="2" width="6.140625" style="1" customWidth="1"/>
    <col min="3" max="3" width="12.28515625" style="1" customWidth="1"/>
    <col min="4" max="4" width="19.5703125" style="1" customWidth="1"/>
    <col min="5" max="5" width="13.7109375" style="1" customWidth="1"/>
    <col min="6" max="6" width="9.140625" style="1"/>
    <col min="7" max="7" width="19.7109375" style="1" customWidth="1"/>
    <col min="8" max="8" width="9" style="1" customWidth="1"/>
    <col min="9" max="9" width="6.85546875" style="1" customWidth="1"/>
    <col min="10" max="10" width="7.7109375" style="1" customWidth="1"/>
    <col min="11" max="11" width="4.28515625" style="1" customWidth="1"/>
    <col min="12" max="12" width="9.140625" style="1"/>
    <col min="13" max="13" width="10.28515625" style="1" bestFit="1" customWidth="1"/>
    <col min="14" max="14" width="9.140625" style="1"/>
    <col min="15" max="15" width="15.42578125" style="1" customWidth="1"/>
    <col min="16" max="16384" width="9.140625" style="1"/>
  </cols>
  <sheetData>
    <row r="1" spans="1:15" ht="21" x14ac:dyDescent="0.2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5.45" customHeight="1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21" x14ac:dyDescent="0.2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6" customHeight="1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5" x14ac:dyDescent="0.2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5" ht="28.5" x14ac:dyDescent="0.2">
      <c r="A6" s="133" t="s">
        <v>3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</row>
    <row r="7" spans="1:15" ht="21" x14ac:dyDescent="0.2">
      <c r="A7" s="140" t="s">
        <v>4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ht="6.6" customHeight="1" thickBot="1" x14ac:dyDescent="0.25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</row>
    <row r="9" spans="1:15" ht="19.5" thickTop="1" x14ac:dyDescent="0.2">
      <c r="A9" s="142" t="s">
        <v>91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1:15" ht="18.75" x14ac:dyDescent="0.2">
      <c r="A10" s="144" t="s">
        <v>5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</row>
    <row r="11" spans="1:15" ht="18.75" x14ac:dyDescent="0.2">
      <c r="A11" s="146" t="s">
        <v>92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</row>
    <row r="12" spans="1:15" ht="12" customHeight="1" x14ac:dyDescent="0.2">
      <c r="A12" s="137" t="s">
        <v>2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9"/>
    </row>
    <row r="13" spans="1:15" ht="15.75" x14ac:dyDescent="0.2">
      <c r="A13" s="148" t="s">
        <v>6</v>
      </c>
      <c r="B13" s="149"/>
      <c r="C13" s="149"/>
      <c r="D13" s="149"/>
      <c r="E13" s="2"/>
      <c r="F13" s="3"/>
      <c r="G13" s="4"/>
      <c r="H13" s="5"/>
      <c r="I13" s="5"/>
      <c r="J13" s="5"/>
      <c r="K13" s="5"/>
      <c r="L13" s="5"/>
      <c r="M13" s="6"/>
      <c r="N13" s="7"/>
      <c r="O13" s="8" t="s">
        <v>7</v>
      </c>
    </row>
    <row r="14" spans="1:15" ht="15.75" x14ac:dyDescent="0.2">
      <c r="A14" s="150" t="s">
        <v>8</v>
      </c>
      <c r="B14" s="151"/>
      <c r="C14" s="151"/>
      <c r="D14" s="151"/>
      <c r="E14" s="9"/>
      <c r="F14" s="10"/>
      <c r="G14" s="11"/>
      <c r="H14" s="12"/>
      <c r="I14" s="12"/>
      <c r="J14" s="12"/>
      <c r="K14" s="12"/>
      <c r="L14" s="12"/>
      <c r="M14" s="13"/>
      <c r="N14" s="14"/>
      <c r="O14" s="15" t="s">
        <v>9</v>
      </c>
    </row>
    <row r="15" spans="1:15" ht="15" x14ac:dyDescent="0.2">
      <c r="A15" s="152" t="s">
        <v>10</v>
      </c>
      <c r="B15" s="153"/>
      <c r="C15" s="153"/>
      <c r="D15" s="153"/>
      <c r="E15" s="153"/>
      <c r="F15" s="153"/>
      <c r="G15" s="154"/>
      <c r="H15" s="155" t="s">
        <v>11</v>
      </c>
      <c r="I15" s="156"/>
      <c r="J15" s="156"/>
      <c r="K15" s="156"/>
      <c r="L15" s="156"/>
      <c r="M15" s="156"/>
      <c r="N15" s="156"/>
      <c r="O15" s="157"/>
    </row>
    <row r="16" spans="1:15" ht="15" x14ac:dyDescent="0.2">
      <c r="A16" s="16"/>
      <c r="B16" s="17"/>
      <c r="C16" s="17"/>
      <c r="D16" s="18"/>
      <c r="E16" s="19" t="s">
        <v>2</v>
      </c>
      <c r="F16" s="18"/>
      <c r="G16" s="19"/>
      <c r="H16" s="134" t="s">
        <v>12</v>
      </c>
      <c r="I16" s="135"/>
      <c r="J16" s="135"/>
      <c r="K16" s="135"/>
      <c r="L16" s="135"/>
      <c r="M16" s="135"/>
      <c r="N16" s="135"/>
      <c r="O16" s="136"/>
    </row>
    <row r="17" spans="1:16" ht="15" x14ac:dyDescent="0.25">
      <c r="A17" s="16" t="s">
        <v>13</v>
      </c>
      <c r="B17" s="17"/>
      <c r="C17" s="17"/>
      <c r="D17" s="19"/>
      <c r="E17" s="20"/>
      <c r="F17" s="18"/>
      <c r="G17" s="21" t="s">
        <v>14</v>
      </c>
      <c r="H17" s="134" t="s">
        <v>15</v>
      </c>
      <c r="I17" s="135"/>
      <c r="J17" s="135"/>
      <c r="K17" s="135"/>
      <c r="L17" s="135"/>
      <c r="M17" s="135"/>
      <c r="N17" s="135"/>
      <c r="O17" s="136"/>
    </row>
    <row r="18" spans="1:16" ht="15" x14ac:dyDescent="0.25">
      <c r="A18" s="16" t="s">
        <v>16</v>
      </c>
      <c r="B18" s="17"/>
      <c r="C18" s="17"/>
      <c r="D18" s="19"/>
      <c r="E18" s="20"/>
      <c r="F18" s="18"/>
      <c r="G18" s="21" t="s">
        <v>17</v>
      </c>
      <c r="H18" s="134" t="s">
        <v>18</v>
      </c>
      <c r="I18" s="135"/>
      <c r="J18" s="135"/>
      <c r="K18" s="135"/>
      <c r="L18" s="135"/>
      <c r="M18" s="135"/>
      <c r="N18" s="135"/>
      <c r="O18" s="136"/>
    </row>
    <row r="19" spans="1:16" ht="16.5" thickBot="1" x14ac:dyDescent="0.3">
      <c r="A19" s="16" t="s">
        <v>19</v>
      </c>
      <c r="B19" s="22"/>
      <c r="C19" s="22"/>
      <c r="D19" s="23"/>
      <c r="E19" s="24"/>
      <c r="F19" s="23"/>
      <c r="G19" s="21" t="s">
        <v>20</v>
      </c>
      <c r="H19" s="25" t="s">
        <v>21</v>
      </c>
      <c r="I19" s="26"/>
      <c r="J19" s="26"/>
      <c r="K19" s="26"/>
      <c r="L19" s="26"/>
      <c r="M19" s="27">
        <v>2</v>
      </c>
      <c r="O19" s="28" t="s">
        <v>22</v>
      </c>
    </row>
    <row r="20" spans="1:16" ht="14.25" thickTop="1" thickBot="1" x14ac:dyDescent="0.25">
      <c r="A20" s="29"/>
      <c r="B20" s="30"/>
      <c r="C20" s="30"/>
      <c r="D20" s="29"/>
      <c r="E20" s="31"/>
      <c r="F20" s="29"/>
      <c r="G20" s="29"/>
      <c r="H20" s="32"/>
      <c r="I20" s="32"/>
      <c r="J20" s="32"/>
      <c r="K20" s="32"/>
      <c r="L20" s="32"/>
      <c r="M20" s="33"/>
      <c r="N20" s="29"/>
      <c r="O20" s="29"/>
    </row>
    <row r="21" spans="1:16" x14ac:dyDescent="0.2">
      <c r="A21" s="158" t="s">
        <v>23</v>
      </c>
      <c r="B21" s="160" t="s">
        <v>24</v>
      </c>
      <c r="C21" s="160" t="s">
        <v>25</v>
      </c>
      <c r="D21" s="160" t="s">
        <v>26</v>
      </c>
      <c r="E21" s="162" t="s">
        <v>27</v>
      </c>
      <c r="F21" s="160" t="s">
        <v>28</v>
      </c>
      <c r="G21" s="160" t="s">
        <v>29</v>
      </c>
      <c r="H21" s="164" t="s">
        <v>30</v>
      </c>
      <c r="I21" s="165"/>
      <c r="J21" s="165"/>
      <c r="K21" s="165"/>
      <c r="L21" s="166" t="s">
        <v>31</v>
      </c>
      <c r="M21" s="168" t="s">
        <v>32</v>
      </c>
      <c r="N21" s="170" t="s">
        <v>33</v>
      </c>
      <c r="O21" s="172" t="s">
        <v>34</v>
      </c>
      <c r="P21" s="34"/>
    </row>
    <row r="22" spans="1:16" ht="13.5" thickBot="1" x14ac:dyDescent="0.25">
      <c r="A22" s="159"/>
      <c r="B22" s="161"/>
      <c r="C22" s="161"/>
      <c r="D22" s="161"/>
      <c r="E22" s="163"/>
      <c r="F22" s="161"/>
      <c r="G22" s="161"/>
      <c r="H22" s="174" t="s">
        <v>35</v>
      </c>
      <c r="I22" s="175"/>
      <c r="J22" s="174" t="s">
        <v>36</v>
      </c>
      <c r="K22" s="175"/>
      <c r="L22" s="167"/>
      <c r="M22" s="169"/>
      <c r="N22" s="171"/>
      <c r="O22" s="173"/>
    </row>
    <row r="23" spans="1:16" ht="20.25" customHeight="1" x14ac:dyDescent="0.2">
      <c r="A23" s="35">
        <v>1</v>
      </c>
      <c r="B23" s="36">
        <v>5</v>
      </c>
      <c r="C23" s="37">
        <v>10127774848</v>
      </c>
      <c r="D23" s="38" t="s">
        <v>37</v>
      </c>
      <c r="E23" s="39">
        <v>39967</v>
      </c>
      <c r="F23" s="37" t="s">
        <v>38</v>
      </c>
      <c r="G23" s="40" t="s">
        <v>39</v>
      </c>
      <c r="H23" s="41">
        <v>8.5951388888888894E-4</v>
      </c>
      <c r="I23" s="42">
        <v>1</v>
      </c>
      <c r="J23" s="41">
        <v>8.2267361111111094E-4</v>
      </c>
      <c r="K23" s="42">
        <v>1</v>
      </c>
      <c r="L23" s="43">
        <v>1.6821874999999999E-3</v>
      </c>
      <c r="M23" s="44">
        <v>49.65517241379311</v>
      </c>
      <c r="N23" s="45" t="s">
        <v>38</v>
      </c>
      <c r="O23" s="46" t="s">
        <v>89</v>
      </c>
    </row>
    <row r="24" spans="1:16" ht="20.25" customHeight="1" x14ac:dyDescent="0.2">
      <c r="A24" s="47">
        <v>2</v>
      </c>
      <c r="B24" s="48">
        <v>4</v>
      </c>
      <c r="C24" s="49">
        <v>10137271047</v>
      </c>
      <c r="D24" s="50" t="s">
        <v>40</v>
      </c>
      <c r="E24" s="51">
        <v>40018</v>
      </c>
      <c r="F24" s="52" t="s">
        <v>41</v>
      </c>
      <c r="G24" s="53" t="s">
        <v>39</v>
      </c>
      <c r="H24" s="54">
        <v>8.6059027777777772E-4</v>
      </c>
      <c r="I24" s="55">
        <v>2</v>
      </c>
      <c r="J24" s="54">
        <v>8.7361111111111135E-4</v>
      </c>
      <c r="K24" s="55">
        <v>4</v>
      </c>
      <c r="L24" s="56">
        <v>1.7342013888888891E-3</v>
      </c>
      <c r="M24" s="57">
        <v>48</v>
      </c>
      <c r="N24" s="58" t="s">
        <v>38</v>
      </c>
      <c r="O24" s="59" t="s">
        <v>89</v>
      </c>
    </row>
    <row r="25" spans="1:16" ht="20.25" customHeight="1" x14ac:dyDescent="0.2">
      <c r="A25" s="47">
        <v>3</v>
      </c>
      <c r="B25" s="48">
        <v>3</v>
      </c>
      <c r="C25" s="52">
        <v>10137270845</v>
      </c>
      <c r="D25" s="50" t="s">
        <v>42</v>
      </c>
      <c r="E25" s="51">
        <v>39844</v>
      </c>
      <c r="F25" s="52" t="s">
        <v>38</v>
      </c>
      <c r="G25" s="53" t="s">
        <v>39</v>
      </c>
      <c r="H25" s="54">
        <v>8.817013888888889E-4</v>
      </c>
      <c r="I25" s="55">
        <v>4</v>
      </c>
      <c r="J25" s="54">
        <v>8.652083333333335E-4</v>
      </c>
      <c r="K25" s="55">
        <v>3</v>
      </c>
      <c r="L25" s="56">
        <v>1.7469097222222224E-3</v>
      </c>
      <c r="M25" s="57">
        <v>48</v>
      </c>
      <c r="N25" s="58" t="s">
        <v>38</v>
      </c>
      <c r="O25" s="59" t="s">
        <v>89</v>
      </c>
    </row>
    <row r="26" spans="1:16" ht="20.25" customHeight="1" thickBot="1" x14ac:dyDescent="0.25">
      <c r="A26" s="60">
        <v>4</v>
      </c>
      <c r="B26" s="61">
        <v>8</v>
      </c>
      <c r="C26" s="62">
        <v>10144647693</v>
      </c>
      <c r="D26" s="63" t="s">
        <v>43</v>
      </c>
      <c r="E26" s="64">
        <v>40324</v>
      </c>
      <c r="F26" s="62" t="s">
        <v>41</v>
      </c>
      <c r="G26" s="65" t="s">
        <v>39</v>
      </c>
      <c r="H26" s="66">
        <v>8.7031249999999999E-4</v>
      </c>
      <c r="I26" s="67">
        <v>3</v>
      </c>
      <c r="J26" s="66">
        <v>8.6156249999999992E-4</v>
      </c>
      <c r="K26" s="67">
        <v>2</v>
      </c>
      <c r="L26" s="68">
        <v>1.7318749999999999E-3</v>
      </c>
      <c r="M26" s="69">
        <v>47.682119205298015</v>
      </c>
      <c r="N26" s="70" t="s">
        <v>38</v>
      </c>
      <c r="O26" s="71" t="s">
        <v>89</v>
      </c>
    </row>
    <row r="27" spans="1:16" ht="20.25" customHeight="1" x14ac:dyDescent="0.2">
      <c r="A27" s="72">
        <v>5</v>
      </c>
      <c r="B27" s="73">
        <v>2</v>
      </c>
      <c r="C27" s="74">
        <v>10137268320</v>
      </c>
      <c r="D27" s="75" t="s">
        <v>44</v>
      </c>
      <c r="E27" s="76">
        <v>39488</v>
      </c>
      <c r="F27" s="74" t="s">
        <v>38</v>
      </c>
      <c r="G27" s="77" t="s">
        <v>39</v>
      </c>
      <c r="H27" s="54">
        <v>8.8041666666666661E-4</v>
      </c>
      <c r="I27" s="55">
        <v>4</v>
      </c>
      <c r="J27" s="54">
        <v>8.7509259259259278E-4</v>
      </c>
      <c r="K27" s="55">
        <v>7</v>
      </c>
      <c r="L27" s="56">
        <v>1.7555092592592594E-3</v>
      </c>
      <c r="M27" s="57">
        <f t="shared" ref="M27:M47" si="0">2/(HOUR(L27)+MINUTE(L27)/60+SECOND(L27)/3600)</f>
        <v>47.368421052631575</v>
      </c>
      <c r="N27" s="58" t="s">
        <v>38</v>
      </c>
      <c r="O27" s="78" t="s">
        <v>90</v>
      </c>
    </row>
    <row r="28" spans="1:16" ht="20.25" customHeight="1" x14ac:dyDescent="0.2">
      <c r="A28" s="79">
        <v>6</v>
      </c>
      <c r="B28" s="48">
        <v>9</v>
      </c>
      <c r="C28" s="52">
        <v>10144646178</v>
      </c>
      <c r="D28" s="50" t="s">
        <v>45</v>
      </c>
      <c r="E28" s="51">
        <v>40295</v>
      </c>
      <c r="F28" s="52" t="s">
        <v>41</v>
      </c>
      <c r="G28" s="53" t="s">
        <v>39</v>
      </c>
      <c r="H28" s="54">
        <v>8.9163194444444446E-4</v>
      </c>
      <c r="I28" s="55">
        <v>7</v>
      </c>
      <c r="J28" s="80">
        <v>8.6439814814814821E-4</v>
      </c>
      <c r="K28" s="55">
        <v>6</v>
      </c>
      <c r="L28" s="56">
        <v>1.7560300925925927E-3</v>
      </c>
      <c r="M28" s="57">
        <f t="shared" si="0"/>
        <v>47.368421052631575</v>
      </c>
      <c r="N28" s="58" t="s">
        <v>38</v>
      </c>
      <c r="O28" s="81" t="s">
        <v>90</v>
      </c>
    </row>
    <row r="29" spans="1:16" ht="20.25" customHeight="1" x14ac:dyDescent="0.2">
      <c r="A29" s="79">
        <v>7</v>
      </c>
      <c r="B29" s="48">
        <v>6</v>
      </c>
      <c r="C29" s="52">
        <v>10127617931</v>
      </c>
      <c r="D29" s="50" t="s">
        <v>46</v>
      </c>
      <c r="E29" s="51">
        <v>39814</v>
      </c>
      <c r="F29" s="52" t="s">
        <v>38</v>
      </c>
      <c r="G29" s="53" t="s">
        <v>39</v>
      </c>
      <c r="H29" s="54">
        <v>8.870949074074073E-4</v>
      </c>
      <c r="I29" s="55">
        <v>6</v>
      </c>
      <c r="J29" s="80">
        <v>9.0325231481481517E-4</v>
      </c>
      <c r="K29" s="55">
        <v>13</v>
      </c>
      <c r="L29" s="56">
        <v>1.7903472222222225E-3</v>
      </c>
      <c r="M29" s="57">
        <f t="shared" si="0"/>
        <v>46.451612903225808</v>
      </c>
      <c r="N29" s="58" t="s">
        <v>41</v>
      </c>
      <c r="O29" s="81" t="s">
        <v>90</v>
      </c>
    </row>
    <row r="30" spans="1:16" ht="20.25" customHeight="1" x14ac:dyDescent="0.2">
      <c r="A30" s="79">
        <v>8</v>
      </c>
      <c r="B30" s="48">
        <v>7</v>
      </c>
      <c r="C30" s="52">
        <v>10141780436</v>
      </c>
      <c r="D30" s="50" t="s">
        <v>47</v>
      </c>
      <c r="E30" s="51">
        <v>40463</v>
      </c>
      <c r="F30" s="52" t="s">
        <v>41</v>
      </c>
      <c r="G30" s="53" t="s">
        <v>39</v>
      </c>
      <c r="H30" s="54">
        <v>8.9789351851851846E-4</v>
      </c>
      <c r="I30" s="55">
        <v>8</v>
      </c>
      <c r="J30" s="80">
        <v>8.928240740740742E-4</v>
      </c>
      <c r="K30" s="55">
        <v>10</v>
      </c>
      <c r="L30" s="56">
        <v>1.7907175925925927E-3</v>
      </c>
      <c r="M30" s="57">
        <f t="shared" si="0"/>
        <v>46.451612903225808</v>
      </c>
      <c r="N30" s="58" t="s">
        <v>41</v>
      </c>
      <c r="O30" s="81" t="s">
        <v>90</v>
      </c>
    </row>
    <row r="31" spans="1:16" ht="20.25" customHeight="1" x14ac:dyDescent="0.2">
      <c r="A31" s="79">
        <v>9</v>
      </c>
      <c r="B31" s="48">
        <v>62</v>
      </c>
      <c r="C31" s="52">
        <v>10137450192</v>
      </c>
      <c r="D31" s="50" t="s">
        <v>48</v>
      </c>
      <c r="E31" s="51">
        <v>39453</v>
      </c>
      <c r="F31" s="52" t="s">
        <v>41</v>
      </c>
      <c r="G31" s="53" t="s">
        <v>39</v>
      </c>
      <c r="H31" s="54">
        <v>9.0251157407407413E-4</v>
      </c>
      <c r="I31" s="55">
        <v>10</v>
      </c>
      <c r="J31" s="80">
        <v>8.8942129629629603E-4</v>
      </c>
      <c r="K31" s="55">
        <v>8</v>
      </c>
      <c r="L31" s="56">
        <v>1.7919328703703702E-3</v>
      </c>
      <c r="M31" s="57">
        <f t="shared" si="0"/>
        <v>46.451612903225808</v>
      </c>
      <c r="N31" s="58" t="s">
        <v>41</v>
      </c>
      <c r="O31" s="81" t="s">
        <v>90</v>
      </c>
    </row>
    <row r="32" spans="1:16" ht="20.25" customHeight="1" x14ac:dyDescent="0.2">
      <c r="A32" s="79">
        <v>10</v>
      </c>
      <c r="B32" s="48">
        <v>60</v>
      </c>
      <c r="C32" s="52">
        <v>10137550125</v>
      </c>
      <c r="D32" s="50" t="s">
        <v>49</v>
      </c>
      <c r="E32" s="51">
        <v>39501</v>
      </c>
      <c r="F32" s="52" t="s">
        <v>41</v>
      </c>
      <c r="G32" s="53" t="s">
        <v>39</v>
      </c>
      <c r="H32" s="54">
        <v>8.9826388888888887E-4</v>
      </c>
      <c r="I32" s="55">
        <v>9</v>
      </c>
      <c r="J32" s="80">
        <v>8.9964120370370361E-4</v>
      </c>
      <c r="K32" s="55">
        <v>12</v>
      </c>
      <c r="L32" s="56">
        <v>1.7979050925925925E-3</v>
      </c>
      <c r="M32" s="57">
        <f t="shared" si="0"/>
        <v>46.451612903225808</v>
      </c>
      <c r="N32" s="58" t="s">
        <v>41</v>
      </c>
      <c r="O32" s="81" t="s">
        <v>90</v>
      </c>
    </row>
    <row r="33" spans="1:15" ht="20.25" customHeight="1" x14ac:dyDescent="0.2">
      <c r="A33" s="79">
        <v>11</v>
      </c>
      <c r="B33" s="48">
        <v>25</v>
      </c>
      <c r="C33" s="52">
        <v>10156552728</v>
      </c>
      <c r="D33" s="50" t="s">
        <v>50</v>
      </c>
      <c r="E33" s="51">
        <v>40708</v>
      </c>
      <c r="F33" s="52" t="s">
        <v>51</v>
      </c>
      <c r="G33" s="53" t="s">
        <v>39</v>
      </c>
      <c r="H33" s="54">
        <v>9.2715277777777772E-4</v>
      </c>
      <c r="I33" s="55">
        <v>14</v>
      </c>
      <c r="J33" s="80">
        <v>8.9385416666666682E-4</v>
      </c>
      <c r="K33" s="55">
        <v>11</v>
      </c>
      <c r="L33" s="56">
        <v>1.8210069444444445E-3</v>
      </c>
      <c r="M33" s="57">
        <f t="shared" si="0"/>
        <v>45.859872611464965</v>
      </c>
      <c r="N33" s="58" t="s">
        <v>41</v>
      </c>
      <c r="O33" s="81" t="s">
        <v>90</v>
      </c>
    </row>
    <row r="34" spans="1:15" ht="20.25" customHeight="1" x14ac:dyDescent="0.2">
      <c r="A34" s="79">
        <v>12</v>
      </c>
      <c r="B34" s="82">
        <v>29</v>
      </c>
      <c r="C34" s="52">
        <v>10156554849</v>
      </c>
      <c r="D34" s="50" t="s">
        <v>52</v>
      </c>
      <c r="E34" s="51">
        <v>40613</v>
      </c>
      <c r="F34" s="52" t="s">
        <v>53</v>
      </c>
      <c r="G34" s="53" t="s">
        <v>39</v>
      </c>
      <c r="H34" s="54">
        <v>9.3550925925925919E-4</v>
      </c>
      <c r="I34" s="55">
        <v>17</v>
      </c>
      <c r="J34" s="80">
        <v>8.9262731481481485E-4</v>
      </c>
      <c r="K34" s="55">
        <v>9</v>
      </c>
      <c r="L34" s="56">
        <v>1.828136574074074E-3</v>
      </c>
      <c r="M34" s="57">
        <f t="shared" si="0"/>
        <v>45.569620253164558</v>
      </c>
      <c r="N34" s="58" t="s">
        <v>41</v>
      </c>
      <c r="O34" s="81" t="s">
        <v>90</v>
      </c>
    </row>
    <row r="35" spans="1:15" ht="20.25" customHeight="1" x14ac:dyDescent="0.2">
      <c r="A35" s="79">
        <v>13</v>
      </c>
      <c r="B35" s="82">
        <v>73</v>
      </c>
      <c r="C35" s="52">
        <v>10139998767</v>
      </c>
      <c r="D35" s="50" t="s">
        <v>54</v>
      </c>
      <c r="E35" s="51">
        <v>39982</v>
      </c>
      <c r="F35" s="52" t="s">
        <v>41</v>
      </c>
      <c r="G35" s="53" t="s">
        <v>39</v>
      </c>
      <c r="H35" s="54">
        <v>9.284374999999999E-4</v>
      </c>
      <c r="I35" s="55">
        <v>16</v>
      </c>
      <c r="J35" s="80">
        <v>9.050810185185185E-4</v>
      </c>
      <c r="K35" s="55">
        <v>14</v>
      </c>
      <c r="L35" s="56">
        <v>1.8335185185185184E-3</v>
      </c>
      <c r="M35" s="57">
        <f t="shared" si="0"/>
        <v>45.569620253164558</v>
      </c>
      <c r="N35" s="58" t="s">
        <v>51</v>
      </c>
      <c r="O35" s="81" t="s">
        <v>90</v>
      </c>
    </row>
    <row r="36" spans="1:15" ht="20.25" customHeight="1" x14ac:dyDescent="0.2">
      <c r="A36" s="79">
        <v>14</v>
      </c>
      <c r="B36" s="82">
        <v>59</v>
      </c>
      <c r="C36" s="52">
        <v>10140572683</v>
      </c>
      <c r="D36" s="50" t="s">
        <v>55</v>
      </c>
      <c r="E36" s="51">
        <v>39626</v>
      </c>
      <c r="F36" s="52" t="s">
        <v>41</v>
      </c>
      <c r="G36" s="53" t="s">
        <v>39</v>
      </c>
      <c r="H36" s="54">
        <v>9.0954861111111108E-4</v>
      </c>
      <c r="I36" s="55">
        <v>11</v>
      </c>
      <c r="J36" s="80">
        <v>9.3020833333333334E-4</v>
      </c>
      <c r="K36" s="55">
        <v>15</v>
      </c>
      <c r="L36" s="56">
        <v>1.8397569444444444E-3</v>
      </c>
      <c r="M36" s="57">
        <f t="shared" si="0"/>
        <v>45.283018867924525</v>
      </c>
      <c r="N36" s="58" t="s">
        <v>51</v>
      </c>
      <c r="O36" s="81" t="s">
        <v>90</v>
      </c>
    </row>
    <row r="37" spans="1:15" ht="20.25" customHeight="1" x14ac:dyDescent="0.2">
      <c r="A37" s="79">
        <v>15</v>
      </c>
      <c r="B37" s="48">
        <v>31</v>
      </c>
      <c r="C37" s="52">
        <v>10144647289</v>
      </c>
      <c r="D37" s="50" t="s">
        <v>56</v>
      </c>
      <c r="E37" s="51">
        <v>40258</v>
      </c>
      <c r="F37" s="52" t="s">
        <v>51</v>
      </c>
      <c r="G37" s="53" t="s">
        <v>39</v>
      </c>
      <c r="H37" s="54">
        <v>9.1593750000000008E-4</v>
      </c>
      <c r="I37" s="55">
        <v>12</v>
      </c>
      <c r="J37" s="80">
        <v>9.3344907407407417E-4</v>
      </c>
      <c r="K37" s="55">
        <v>17</v>
      </c>
      <c r="L37" s="56">
        <v>1.8493865740740743E-3</v>
      </c>
      <c r="M37" s="57">
        <f t="shared" si="0"/>
        <v>45</v>
      </c>
      <c r="N37" s="58" t="s">
        <v>51</v>
      </c>
      <c r="O37" s="81" t="s">
        <v>90</v>
      </c>
    </row>
    <row r="38" spans="1:15" ht="20.25" customHeight="1" x14ac:dyDescent="0.2">
      <c r="A38" s="79">
        <v>16</v>
      </c>
      <c r="B38" s="82">
        <v>58</v>
      </c>
      <c r="C38" s="52">
        <v>10130179943</v>
      </c>
      <c r="D38" s="50" t="s">
        <v>57</v>
      </c>
      <c r="E38" s="51">
        <v>39478</v>
      </c>
      <c r="F38" s="52" t="s">
        <v>41</v>
      </c>
      <c r="G38" s="53" t="s">
        <v>39</v>
      </c>
      <c r="H38" s="54">
        <v>9.2781249999999993E-4</v>
      </c>
      <c r="I38" s="55">
        <v>15</v>
      </c>
      <c r="J38" s="80">
        <v>9.3282407407407431E-4</v>
      </c>
      <c r="K38" s="55">
        <v>16</v>
      </c>
      <c r="L38" s="56">
        <v>1.8606365740740742E-3</v>
      </c>
      <c r="M38" s="57">
        <f t="shared" si="0"/>
        <v>44.720496894409941</v>
      </c>
      <c r="N38" s="58" t="s">
        <v>51</v>
      </c>
      <c r="O38" s="81" t="s">
        <v>90</v>
      </c>
    </row>
    <row r="39" spans="1:15" ht="20.25" customHeight="1" x14ac:dyDescent="0.2">
      <c r="A39" s="79">
        <v>17</v>
      </c>
      <c r="B39" s="48">
        <v>61</v>
      </c>
      <c r="C39" s="52">
        <v>10117276418</v>
      </c>
      <c r="D39" s="50" t="s">
        <v>58</v>
      </c>
      <c r="E39" s="51">
        <v>39475</v>
      </c>
      <c r="F39" s="52" t="s">
        <v>41</v>
      </c>
      <c r="G39" s="53" t="s">
        <v>39</v>
      </c>
      <c r="H39" s="54">
        <v>9.193634259259259E-4</v>
      </c>
      <c r="I39" s="55">
        <v>13</v>
      </c>
      <c r="J39" s="80">
        <v>9.4785879629629647E-4</v>
      </c>
      <c r="K39" s="55">
        <v>19</v>
      </c>
      <c r="L39" s="56">
        <v>1.8672222222222224E-3</v>
      </c>
      <c r="M39" s="57">
        <f t="shared" si="0"/>
        <v>44.720496894409941</v>
      </c>
      <c r="N39" s="58" t="s">
        <v>51</v>
      </c>
      <c r="O39" s="81" t="s">
        <v>90</v>
      </c>
    </row>
    <row r="40" spans="1:15" ht="20.25" customHeight="1" x14ac:dyDescent="0.2">
      <c r="A40" s="79">
        <v>18</v>
      </c>
      <c r="B40" s="48">
        <v>74</v>
      </c>
      <c r="C40" s="52">
        <v>10141778517</v>
      </c>
      <c r="D40" s="50" t="s">
        <v>59</v>
      </c>
      <c r="E40" s="51">
        <v>40065</v>
      </c>
      <c r="F40" s="52" t="s">
        <v>41</v>
      </c>
      <c r="G40" s="53" t="s">
        <v>39</v>
      </c>
      <c r="H40" s="54">
        <v>9.3917824074074075E-4</v>
      </c>
      <c r="I40" s="55">
        <v>18</v>
      </c>
      <c r="J40" s="80">
        <v>9.4572916666666666E-4</v>
      </c>
      <c r="K40" s="55">
        <v>18</v>
      </c>
      <c r="L40" s="56">
        <v>1.8849074074074074E-3</v>
      </c>
      <c r="M40" s="57">
        <f t="shared" si="0"/>
        <v>44.171779141104295</v>
      </c>
      <c r="N40" s="58" t="s">
        <v>51</v>
      </c>
      <c r="O40" s="81" t="s">
        <v>90</v>
      </c>
    </row>
    <row r="41" spans="1:15" ht="20.25" customHeight="1" x14ac:dyDescent="0.2">
      <c r="A41" s="79">
        <v>19</v>
      </c>
      <c r="B41" s="82">
        <v>63</v>
      </c>
      <c r="C41" s="52">
        <v>10131638983</v>
      </c>
      <c r="D41" s="50" t="s">
        <v>60</v>
      </c>
      <c r="E41" s="51">
        <v>39489</v>
      </c>
      <c r="F41" s="52" t="s">
        <v>41</v>
      </c>
      <c r="G41" s="53" t="s">
        <v>39</v>
      </c>
      <c r="H41" s="54">
        <v>9.4304398148148145E-4</v>
      </c>
      <c r="I41" s="55">
        <v>20</v>
      </c>
      <c r="J41" s="80">
        <v>9.4922453703703716E-4</v>
      </c>
      <c r="K41" s="55">
        <v>20</v>
      </c>
      <c r="L41" s="56">
        <v>1.8922685185185186E-3</v>
      </c>
      <c r="M41" s="57">
        <f t="shared" si="0"/>
        <v>44.171779141104295</v>
      </c>
      <c r="N41" s="58" t="s">
        <v>51</v>
      </c>
      <c r="O41" s="81" t="s">
        <v>90</v>
      </c>
    </row>
    <row r="42" spans="1:15" ht="20.25" customHeight="1" x14ac:dyDescent="0.2">
      <c r="A42" s="79">
        <v>20</v>
      </c>
      <c r="B42" s="82">
        <v>71</v>
      </c>
      <c r="C42" s="52">
        <v>10128500732</v>
      </c>
      <c r="D42" s="50" t="s">
        <v>61</v>
      </c>
      <c r="E42" s="51">
        <v>39848</v>
      </c>
      <c r="F42" s="52" t="s">
        <v>51</v>
      </c>
      <c r="G42" s="53" t="s">
        <v>39</v>
      </c>
      <c r="H42" s="54">
        <v>9.412962962962963E-4</v>
      </c>
      <c r="I42" s="55">
        <v>19</v>
      </c>
      <c r="J42" s="80">
        <v>9.5505787037037033E-4</v>
      </c>
      <c r="K42" s="55">
        <v>21</v>
      </c>
      <c r="L42" s="56">
        <v>1.8963541666666666E-3</v>
      </c>
      <c r="M42" s="57">
        <f t="shared" si="0"/>
        <v>43.90243902439024</v>
      </c>
      <c r="N42" s="58" t="s">
        <v>51</v>
      </c>
      <c r="O42" s="81" t="s">
        <v>90</v>
      </c>
    </row>
    <row r="43" spans="1:15" ht="20.25" customHeight="1" x14ac:dyDescent="0.2">
      <c r="A43" s="79">
        <v>21</v>
      </c>
      <c r="B43" s="82">
        <v>72</v>
      </c>
      <c r="C43" s="52">
        <v>10139998767</v>
      </c>
      <c r="D43" s="50" t="s">
        <v>62</v>
      </c>
      <c r="E43" s="51">
        <v>39847</v>
      </c>
      <c r="F43" s="52" t="s">
        <v>41</v>
      </c>
      <c r="G43" s="53" t="s">
        <v>39</v>
      </c>
      <c r="H43" s="54">
        <v>9.5170138888888876E-4</v>
      </c>
      <c r="I43" s="55">
        <v>21</v>
      </c>
      <c r="J43" s="80">
        <v>9.620138888888891E-4</v>
      </c>
      <c r="K43" s="55">
        <v>23</v>
      </c>
      <c r="L43" s="56">
        <v>1.9137152777777779E-3</v>
      </c>
      <c r="M43" s="57">
        <f t="shared" si="0"/>
        <v>43.636363636363633</v>
      </c>
      <c r="N43" s="58" t="s">
        <v>53</v>
      </c>
      <c r="O43" s="81" t="s">
        <v>90</v>
      </c>
    </row>
    <row r="44" spans="1:15" ht="20.25" customHeight="1" x14ac:dyDescent="0.2">
      <c r="A44" s="79">
        <v>22</v>
      </c>
      <c r="B44" s="48">
        <v>108</v>
      </c>
      <c r="C44" s="52">
        <v>10148954796</v>
      </c>
      <c r="D44" s="50" t="s">
        <v>63</v>
      </c>
      <c r="E44" s="51">
        <v>40234</v>
      </c>
      <c r="F44" s="52" t="s">
        <v>41</v>
      </c>
      <c r="G44" s="53" t="s">
        <v>64</v>
      </c>
      <c r="H44" s="54">
        <v>9.7290509259259259E-4</v>
      </c>
      <c r="I44" s="55">
        <v>22</v>
      </c>
      <c r="J44" s="80">
        <v>9.5527777777777766E-4</v>
      </c>
      <c r="K44" s="55">
        <v>22</v>
      </c>
      <c r="L44" s="56">
        <v>1.9281828703703703E-3</v>
      </c>
      <c r="M44" s="57">
        <f t="shared" si="0"/>
        <v>43.113772455089823</v>
      </c>
      <c r="N44" s="58" t="s">
        <v>53</v>
      </c>
      <c r="O44" s="81" t="s">
        <v>90</v>
      </c>
    </row>
    <row r="45" spans="1:15" ht="20.25" customHeight="1" x14ac:dyDescent="0.2">
      <c r="A45" s="79">
        <v>23</v>
      </c>
      <c r="B45" s="82">
        <v>70</v>
      </c>
      <c r="C45" s="52">
        <v>10137982379</v>
      </c>
      <c r="D45" s="50" t="s">
        <v>65</v>
      </c>
      <c r="E45" s="51">
        <v>40041</v>
      </c>
      <c r="F45" s="52" t="s">
        <v>51</v>
      </c>
      <c r="G45" s="53" t="s">
        <v>39</v>
      </c>
      <c r="H45" s="54">
        <v>9.9631944444444442E-4</v>
      </c>
      <c r="I45" s="55">
        <v>23</v>
      </c>
      <c r="J45" s="80">
        <v>9.7693287037036998E-4</v>
      </c>
      <c r="K45" s="55">
        <v>24</v>
      </c>
      <c r="L45" s="56">
        <v>1.9732523148148144E-3</v>
      </c>
      <c r="M45" s="57">
        <f t="shared" si="0"/>
        <v>42.352941176470587</v>
      </c>
      <c r="N45" s="83" t="s">
        <v>85</v>
      </c>
      <c r="O45" s="81" t="s">
        <v>90</v>
      </c>
    </row>
    <row r="46" spans="1:15" ht="20.25" customHeight="1" x14ac:dyDescent="0.2">
      <c r="A46" s="79">
        <v>24</v>
      </c>
      <c r="B46" s="48">
        <v>75</v>
      </c>
      <c r="C46" s="52">
        <v>10156554647</v>
      </c>
      <c r="D46" s="50" t="s">
        <v>66</v>
      </c>
      <c r="E46" s="51">
        <v>40056</v>
      </c>
      <c r="F46" s="52" t="s">
        <v>41</v>
      </c>
      <c r="G46" s="53" t="s">
        <v>39</v>
      </c>
      <c r="H46" s="54">
        <v>1.0375E-3</v>
      </c>
      <c r="I46" s="55">
        <v>24</v>
      </c>
      <c r="J46" s="80">
        <v>1.0610416666666665E-3</v>
      </c>
      <c r="K46" s="55">
        <v>25</v>
      </c>
      <c r="L46" s="56">
        <v>2.0985416666666665E-3</v>
      </c>
      <c r="M46" s="57">
        <f t="shared" si="0"/>
        <v>39.779005524861873</v>
      </c>
      <c r="N46" s="83" t="s">
        <v>93</v>
      </c>
      <c r="O46" s="81" t="s">
        <v>90</v>
      </c>
    </row>
    <row r="47" spans="1:15" ht="20.25" customHeight="1" x14ac:dyDescent="0.2">
      <c r="A47" s="79">
        <v>25</v>
      </c>
      <c r="B47" s="48">
        <v>102</v>
      </c>
      <c r="C47" s="52">
        <v>10142058807</v>
      </c>
      <c r="D47" s="50" t="s">
        <v>67</v>
      </c>
      <c r="E47" s="51">
        <v>40353</v>
      </c>
      <c r="F47" s="52" t="s">
        <v>41</v>
      </c>
      <c r="G47" s="53" t="s">
        <v>68</v>
      </c>
      <c r="H47" s="54">
        <v>1.0478356481481482E-3</v>
      </c>
      <c r="I47" s="55">
        <v>25</v>
      </c>
      <c r="J47" s="80">
        <v>1.0610995370370368E-3</v>
      </c>
      <c r="K47" s="55">
        <v>26</v>
      </c>
      <c r="L47" s="56">
        <v>2.108935185185185E-3</v>
      </c>
      <c r="M47" s="57">
        <f t="shared" si="0"/>
        <v>39.560439560439562</v>
      </c>
      <c r="N47" s="83" t="s">
        <v>93</v>
      </c>
      <c r="O47" s="81" t="s">
        <v>90</v>
      </c>
    </row>
    <row r="48" spans="1:15" ht="20.25" customHeight="1" thickBot="1" x14ac:dyDescent="0.25">
      <c r="A48" s="79" t="s">
        <v>69</v>
      </c>
      <c r="B48" s="48">
        <v>76</v>
      </c>
      <c r="C48" s="52">
        <v>10144057714</v>
      </c>
      <c r="D48" s="50" t="s">
        <v>70</v>
      </c>
      <c r="E48" s="51">
        <v>40201</v>
      </c>
      <c r="F48" s="52" t="s">
        <v>41</v>
      </c>
      <c r="G48" s="53" t="s">
        <v>39</v>
      </c>
      <c r="H48" s="54"/>
      <c r="I48" s="55"/>
      <c r="J48" s="80"/>
      <c r="K48" s="55"/>
      <c r="L48" s="56"/>
      <c r="M48" s="57"/>
      <c r="N48" s="83"/>
      <c r="O48" s="81"/>
    </row>
    <row r="49" spans="1:15" ht="16.5" thickTop="1" x14ac:dyDescent="0.2">
      <c r="A49" s="84"/>
      <c r="B49" s="85"/>
      <c r="C49" s="85"/>
      <c r="D49" s="86"/>
      <c r="E49" s="87"/>
      <c r="F49" s="88"/>
      <c r="G49" s="89"/>
      <c r="H49" s="90"/>
      <c r="I49" s="90"/>
      <c r="J49" s="90"/>
      <c r="K49" s="90"/>
      <c r="L49" s="90"/>
      <c r="M49" s="91"/>
      <c r="N49" s="92"/>
      <c r="O49" s="92"/>
    </row>
    <row r="50" spans="1:15" ht="15.75" x14ac:dyDescent="0.2">
      <c r="A50" s="176" t="s">
        <v>71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93"/>
    </row>
    <row r="51" spans="1:15" ht="15.75" x14ac:dyDescent="0.2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93"/>
    </row>
    <row r="52" spans="1:15" ht="15.75" x14ac:dyDescent="0.2">
      <c r="A52" s="94"/>
      <c r="B52" s="95"/>
      <c r="C52" s="95"/>
      <c r="D52" s="96"/>
      <c r="E52" s="97"/>
      <c r="F52" s="98"/>
      <c r="G52" s="99"/>
      <c r="H52" s="100"/>
      <c r="I52" s="100"/>
      <c r="J52" s="100"/>
      <c r="K52" s="100"/>
      <c r="L52" s="100"/>
      <c r="M52" s="101"/>
      <c r="N52" s="93"/>
      <c r="O52" s="93"/>
    </row>
    <row r="53" spans="1:15" ht="15.75" x14ac:dyDescent="0.2">
      <c r="A53" s="94"/>
      <c r="B53" s="95"/>
      <c r="C53" s="95"/>
      <c r="D53" s="96"/>
      <c r="E53" s="97"/>
      <c r="F53" s="98"/>
      <c r="G53" s="99"/>
      <c r="H53" s="100"/>
      <c r="I53" s="100"/>
      <c r="J53" s="100"/>
      <c r="K53" s="100"/>
      <c r="L53" s="100"/>
      <c r="M53" s="101"/>
      <c r="N53" s="93"/>
      <c r="O53" s="93"/>
    </row>
    <row r="54" spans="1:15" ht="15" x14ac:dyDescent="0.2">
      <c r="A54" s="177" t="s">
        <v>72</v>
      </c>
      <c r="B54" s="153"/>
      <c r="C54" s="153"/>
      <c r="D54" s="154"/>
      <c r="E54" s="102"/>
      <c r="F54" s="102"/>
      <c r="G54" s="178" t="s">
        <v>73</v>
      </c>
      <c r="H54" s="179"/>
      <c r="I54" s="179"/>
      <c r="J54" s="179"/>
      <c r="K54" s="179"/>
      <c r="L54" s="179"/>
      <c r="M54" s="179"/>
      <c r="N54" s="179"/>
      <c r="O54" s="180"/>
    </row>
    <row r="55" spans="1:15" ht="15" x14ac:dyDescent="0.2">
      <c r="A55" s="103" t="s">
        <v>74</v>
      </c>
      <c r="B55" s="103"/>
      <c r="C55" s="104"/>
      <c r="D55" s="103"/>
      <c r="E55" s="105"/>
      <c r="F55" s="103"/>
      <c r="G55" s="106" t="s">
        <v>75</v>
      </c>
      <c r="H55" s="107">
        <v>3</v>
      </c>
      <c r="I55" s="108"/>
      <c r="J55" s="109" t="s">
        <v>76</v>
      </c>
      <c r="K55" s="110">
        <f>COUNTIF(F20:F48,"ЗМС")</f>
        <v>0</v>
      </c>
      <c r="L55" s="34"/>
      <c r="M55" s="111"/>
      <c r="N55" s="112"/>
      <c r="O55" s="113"/>
    </row>
    <row r="56" spans="1:15" ht="15" x14ac:dyDescent="0.2">
      <c r="A56" s="103" t="s">
        <v>77</v>
      </c>
      <c r="B56" s="103"/>
      <c r="C56" s="104"/>
      <c r="D56" s="103"/>
      <c r="E56" s="105"/>
      <c r="F56" s="103"/>
      <c r="G56" s="114" t="s">
        <v>78</v>
      </c>
      <c r="H56" s="107">
        <v>26</v>
      </c>
      <c r="I56" s="108"/>
      <c r="J56" s="109" t="s">
        <v>79</v>
      </c>
      <c r="K56" s="110">
        <f>COUNTIF(F23:F67,"МСМК")</f>
        <v>0</v>
      </c>
      <c r="L56" s="34"/>
      <c r="M56" s="111"/>
      <c r="N56" s="112"/>
      <c r="O56" s="113"/>
    </row>
    <row r="57" spans="1:15" ht="15" x14ac:dyDescent="0.2">
      <c r="A57" s="103"/>
      <c r="B57" s="103"/>
      <c r="C57" s="104"/>
      <c r="D57" s="103"/>
      <c r="E57" s="105"/>
      <c r="F57" s="103"/>
      <c r="G57" s="114" t="s">
        <v>80</v>
      </c>
      <c r="H57" s="107">
        <v>26</v>
      </c>
      <c r="I57" s="108"/>
      <c r="J57" s="109" t="s">
        <v>38</v>
      </c>
      <c r="K57" s="110">
        <f>COUNTIF(F23:F66,"МС")</f>
        <v>4</v>
      </c>
      <c r="L57" s="34"/>
      <c r="M57" s="111"/>
      <c r="N57" s="112"/>
      <c r="O57" s="113"/>
    </row>
    <row r="58" spans="1:15" ht="15" x14ac:dyDescent="0.2">
      <c r="A58" s="103"/>
      <c r="B58" s="103"/>
      <c r="C58" s="104"/>
      <c r="D58" s="103"/>
      <c r="E58" s="105"/>
      <c r="F58" s="103"/>
      <c r="G58" s="114" t="s">
        <v>81</v>
      </c>
      <c r="H58" s="107">
        <v>25</v>
      </c>
      <c r="I58" s="108"/>
      <c r="J58" s="109" t="s">
        <v>41</v>
      </c>
      <c r="K58" s="110">
        <f>COUNTIF(F23:F66,"КМС")</f>
        <v>17</v>
      </c>
      <c r="L58" s="34"/>
      <c r="M58" s="111"/>
      <c r="N58" s="112"/>
      <c r="O58" s="113"/>
    </row>
    <row r="59" spans="1:15" ht="15" x14ac:dyDescent="0.2">
      <c r="A59" s="103"/>
      <c r="B59" s="103"/>
      <c r="C59" s="104"/>
      <c r="D59" s="103"/>
      <c r="E59" s="105"/>
      <c r="F59" s="103"/>
      <c r="G59" s="114" t="s">
        <v>82</v>
      </c>
      <c r="H59" s="107">
        <v>25</v>
      </c>
      <c r="I59" s="108"/>
      <c r="J59" s="109" t="s">
        <v>51</v>
      </c>
      <c r="K59" s="110">
        <f>COUNTIF(F23:F66,"1 СР")</f>
        <v>4</v>
      </c>
      <c r="L59" s="34"/>
      <c r="M59" s="111"/>
      <c r="N59" s="112"/>
      <c r="O59" s="113"/>
    </row>
    <row r="60" spans="1:15" ht="15" x14ac:dyDescent="0.2">
      <c r="A60" s="103"/>
      <c r="B60" s="103"/>
      <c r="C60" s="104"/>
      <c r="D60" s="103"/>
      <c r="E60" s="105"/>
      <c r="F60" s="103"/>
      <c r="G60" s="114" t="s">
        <v>83</v>
      </c>
      <c r="H60" s="107">
        <v>1</v>
      </c>
      <c r="I60" s="108"/>
      <c r="J60" s="115" t="s">
        <v>53</v>
      </c>
      <c r="K60" s="110">
        <f>COUNTIF(F23:F66,"2 СР")</f>
        <v>1</v>
      </c>
      <c r="L60" s="34"/>
      <c r="M60" s="111"/>
      <c r="N60" s="112"/>
      <c r="O60" s="113"/>
    </row>
    <row r="61" spans="1:15" x14ac:dyDescent="0.2">
      <c r="A61" s="103"/>
      <c r="B61" s="103"/>
      <c r="C61" s="104"/>
      <c r="D61" s="103"/>
      <c r="E61" s="105"/>
      <c r="F61" s="103"/>
      <c r="G61" s="114" t="s">
        <v>84</v>
      </c>
      <c r="H61" s="107">
        <f>COUNTIF(A23:A48,"НС")</f>
        <v>0</v>
      </c>
      <c r="I61" s="116"/>
      <c r="J61" s="115" t="s">
        <v>85</v>
      </c>
      <c r="K61" s="110">
        <f>COUNTIF(F23:F66,"3 СР")</f>
        <v>0</v>
      </c>
      <c r="L61" s="34"/>
      <c r="M61" s="111"/>
      <c r="N61" s="112"/>
      <c r="O61" s="113"/>
    </row>
    <row r="62" spans="1:15" ht="8.25" customHeight="1" x14ac:dyDescent="0.2">
      <c r="A62" s="23"/>
      <c r="B62" s="23"/>
      <c r="C62" s="117"/>
      <c r="D62" s="23"/>
      <c r="E62" s="20"/>
      <c r="F62" s="23"/>
      <c r="G62" s="118"/>
      <c r="H62" s="22"/>
      <c r="I62" s="119"/>
      <c r="J62" s="22"/>
      <c r="K62" s="120"/>
      <c r="L62" s="120"/>
      <c r="M62" s="121"/>
      <c r="N62" s="122"/>
      <c r="O62" s="123"/>
    </row>
    <row r="63" spans="1:15" ht="15" x14ac:dyDescent="0.2">
      <c r="A63" s="152"/>
      <c r="B63" s="153"/>
      <c r="C63" s="153"/>
      <c r="D63" s="153"/>
      <c r="E63" s="153" t="s">
        <v>86</v>
      </c>
      <c r="F63" s="153"/>
      <c r="G63" s="153"/>
      <c r="H63" s="153" t="s">
        <v>87</v>
      </c>
      <c r="I63" s="153"/>
      <c r="J63" s="153"/>
      <c r="K63" s="153"/>
      <c r="L63" s="153"/>
      <c r="M63" s="153" t="s">
        <v>88</v>
      </c>
      <c r="N63" s="153"/>
      <c r="O63" s="181"/>
    </row>
    <row r="64" spans="1:15" x14ac:dyDescent="0.2">
      <c r="A64" s="182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4"/>
    </row>
    <row r="65" spans="1:15" x14ac:dyDescent="0.2">
      <c r="A65" s="124"/>
      <c r="B65" s="125"/>
      <c r="C65" s="125"/>
      <c r="D65" s="125"/>
      <c r="E65" s="126"/>
      <c r="F65" s="125"/>
      <c r="G65" s="125"/>
      <c r="H65" s="127"/>
      <c r="I65" s="127"/>
      <c r="J65" s="127"/>
      <c r="K65" s="127"/>
      <c r="L65" s="127"/>
      <c r="M65" s="125"/>
      <c r="N65" s="125"/>
      <c r="O65" s="128"/>
    </row>
    <row r="66" spans="1:15" x14ac:dyDescent="0.2">
      <c r="A66" s="124"/>
      <c r="B66" s="125"/>
      <c r="C66" s="125"/>
      <c r="D66" s="125"/>
      <c r="E66" s="126"/>
      <c r="F66" s="125"/>
      <c r="G66" s="125"/>
      <c r="H66" s="127"/>
      <c r="I66" s="127"/>
      <c r="J66" s="127"/>
      <c r="K66" s="127"/>
      <c r="L66" s="127"/>
      <c r="M66" s="125"/>
      <c r="N66" s="125"/>
      <c r="O66" s="128"/>
    </row>
    <row r="67" spans="1:15" x14ac:dyDescent="0.2">
      <c r="A67" s="124"/>
      <c r="B67" s="125"/>
      <c r="C67" s="125"/>
      <c r="D67" s="125"/>
      <c r="E67" s="126"/>
      <c r="F67" s="125"/>
      <c r="G67" s="125"/>
      <c r="H67" s="127"/>
      <c r="I67" s="127"/>
      <c r="J67" s="127"/>
      <c r="K67" s="127"/>
      <c r="L67" s="127"/>
      <c r="M67" s="125"/>
      <c r="N67" s="125"/>
      <c r="O67" s="128"/>
    </row>
    <row r="68" spans="1:15" x14ac:dyDescent="0.2">
      <c r="A68" s="124"/>
      <c r="B68" s="125"/>
      <c r="C68" s="125"/>
      <c r="D68" s="125"/>
      <c r="E68" s="126"/>
      <c r="F68" s="125"/>
      <c r="G68" s="125"/>
      <c r="H68" s="127"/>
      <c r="I68" s="127"/>
      <c r="J68" s="127"/>
      <c r="K68" s="127"/>
      <c r="L68" s="127"/>
      <c r="M68" s="129"/>
      <c r="N68" s="130"/>
      <c r="O68" s="128"/>
    </row>
    <row r="69" spans="1:15" ht="13.5" thickBot="1" x14ac:dyDescent="0.25">
      <c r="A69" s="185" t="s">
        <v>2</v>
      </c>
      <c r="B69" s="186"/>
      <c r="C69" s="186"/>
      <c r="D69" s="186"/>
      <c r="E69" s="186" t="str">
        <f>G17</f>
        <v xml:space="preserve">Валова А.С. (ВК, г. САНКТ -ПЕТЕРБУРГ) </v>
      </c>
      <c r="F69" s="186"/>
      <c r="G69" s="186"/>
      <c r="H69" s="186" t="str">
        <f>G18</f>
        <v xml:space="preserve">Михайлова И.Н. (ВК, г. САНКТ -ПЕТЕРБУРГ) </v>
      </c>
      <c r="I69" s="186"/>
      <c r="J69" s="186"/>
      <c r="K69" s="186"/>
      <c r="L69" s="186" t="str">
        <f>G19</f>
        <v xml:space="preserve">Соловьев Г.Н. (ВК, г. САНКТ- ПЕТЕРБУРГ) </v>
      </c>
      <c r="M69" s="186"/>
      <c r="N69" s="186"/>
      <c r="O69" s="187"/>
    </row>
    <row r="70" spans="1:15" ht="13.5" thickTop="1" x14ac:dyDescent="0.2"/>
  </sheetData>
  <mergeCells count="46">
    <mergeCell ref="A64:E64"/>
    <mergeCell ref="F64:O64"/>
    <mergeCell ref="A69:D69"/>
    <mergeCell ref="E69:G69"/>
    <mergeCell ref="H69:K69"/>
    <mergeCell ref="L69:O69"/>
    <mergeCell ref="A50:N51"/>
    <mergeCell ref="A54:D54"/>
    <mergeCell ref="G54:O54"/>
    <mergeCell ref="A63:D63"/>
    <mergeCell ref="E63:G63"/>
    <mergeCell ref="H63:L63"/>
    <mergeCell ref="M63:O63"/>
    <mergeCell ref="H18:O18"/>
    <mergeCell ref="A21:A22"/>
    <mergeCell ref="B21:B22"/>
    <mergeCell ref="C21:C22"/>
    <mergeCell ref="D21:D22"/>
    <mergeCell ref="E21:E22"/>
    <mergeCell ref="F21:F22"/>
    <mergeCell ref="G21:G22"/>
    <mergeCell ref="H21:K21"/>
    <mergeCell ref="L21:L22"/>
    <mergeCell ref="M21:M22"/>
    <mergeCell ref="N21:N22"/>
    <mergeCell ref="O21:O22"/>
    <mergeCell ref="H22:I22"/>
    <mergeCell ref="J22:K22"/>
    <mergeCell ref="A6:O6"/>
    <mergeCell ref="H17:O17"/>
    <mergeCell ref="A12:O12"/>
    <mergeCell ref="A7:O7"/>
    <mergeCell ref="A8:O8"/>
    <mergeCell ref="A9:O9"/>
    <mergeCell ref="A10:O10"/>
    <mergeCell ref="A11:O11"/>
    <mergeCell ref="A13:D13"/>
    <mergeCell ref="A14:D14"/>
    <mergeCell ref="A15:G15"/>
    <mergeCell ref="H15:O15"/>
    <mergeCell ref="H16:O16"/>
    <mergeCell ref="A1:O1"/>
    <mergeCell ref="A2:O2"/>
    <mergeCell ref="A3:O3"/>
    <mergeCell ref="A4:O4"/>
    <mergeCell ref="A5:O5"/>
  </mergeCells>
  <pageMargins left="0" right="0" top="0.15748031496062992" bottom="0" header="0" footer="0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ИГП Ж 15-16 (2)</vt:lpstr>
      <vt:lpstr>'ИГП Ж 15-16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2024-10-17T11:48:04Z</dcterms:created>
  <dcterms:modified xsi:type="dcterms:W3CDTF">2024-10-17T11:52:34Z</dcterms:modified>
</cp:coreProperties>
</file>