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codeName="ЭтаКнига" defaultThemeVersion="124226"/>
  <bookViews>
    <workbookView xWindow="-108" yWindow="-108" windowWidth="19440" windowHeight="12576" tabRatio="789"/>
  </bookViews>
  <sheets>
    <sheet name="ПФО КЛАССИК" sheetId="127" r:id="rId1"/>
  </sheets>
  <definedNames>
    <definedName name="_xlnm._FilterDatabase" localSheetId="0" hidden="1">'ПФО КЛАССИК'!$B$22:$I$23</definedName>
  </definedNames>
  <calcPr calcId="144525"/>
</workbook>
</file>

<file path=xl/calcChain.xml><?xml version="1.0" encoding="utf-8"?>
<calcChain xmlns="http://schemas.openxmlformats.org/spreadsheetml/2006/main">
  <c r="K39" i="127" l="1"/>
  <c r="K38" i="127"/>
  <c r="K37" i="127"/>
  <c r="I47" i="127"/>
  <c r="E47" i="127"/>
  <c r="A47" i="127"/>
  <c r="H39" i="127"/>
  <c r="H38" i="127"/>
  <c r="H37" i="127"/>
  <c r="K36" i="127"/>
  <c r="H36" i="127"/>
  <c r="K35" i="127"/>
  <c r="K34" i="127"/>
  <c r="K33" i="127"/>
  <c r="H35" i="127" l="1"/>
  <c r="H34" i="127" s="1"/>
</calcChain>
</file>

<file path=xl/sharedStrings.xml><?xml version="1.0" encoding="utf-8"?>
<sst xmlns="http://schemas.openxmlformats.org/spreadsheetml/2006/main" count="110" uniqueCount="97">
  <si>
    <t>ТЕХНИЧЕСКИЕ ДАННЫЕ ТРАССЫ:</t>
  </si>
  <si>
    <t>ФАМИЛИЯ ИМЯ</t>
  </si>
  <si>
    <t>ГЛАВНЫЙ СЕКРЕТАРЬ</t>
  </si>
  <si>
    <t>ПОГОДНЫЕ УСЛОВИЯ</t>
  </si>
  <si>
    <t>МЕСТО</t>
  </si>
  <si>
    <t>РАЗРЯД,
ЗВАНИЕ</t>
  </si>
  <si>
    <t>ИНФОРМАЦИЯ О ЖЮРИ И ГСК СОРЕВНОВАНИЙ:</t>
  </si>
  <si>
    <t>ГЛАВНЫЙ СУДЬЯ</t>
  </si>
  <si>
    <t>НОМЕР</t>
  </si>
  <si>
    <t>ПРИМЕЧАНИЕ</t>
  </si>
  <si>
    <t>СУДЬЯ НА ФИНИШЕ:</t>
  </si>
  <si>
    <t>по велосипедному спорту</t>
  </si>
  <si>
    <t>ТЕХНИЧЕСКИЙ ДЕЛЕГАТ ФВСР:</t>
  </si>
  <si>
    <t>ГЛАВНЫЙ СУДЬЯ:</t>
  </si>
  <si>
    <t>ГЛАВНЫЙ СЕКРЕТАРЬ:</t>
  </si>
  <si>
    <t>МСМК</t>
  </si>
  <si>
    <t>ИТОГОВЫЙ ПРОТОКОЛ</t>
  </si>
  <si>
    <t>МС</t>
  </si>
  <si>
    <t>ВЫПОЛНЕНИЕ НТУ ЕВСК</t>
  </si>
  <si>
    <t>ЗМС</t>
  </si>
  <si>
    <t>КМС</t>
  </si>
  <si>
    <t>Субъектов РФ</t>
  </si>
  <si>
    <t>ДАТА РОЖД.</t>
  </si>
  <si>
    <t>UCI ID</t>
  </si>
  <si>
    <t/>
  </si>
  <si>
    <t>СТАТИСТИКА ГОНКИ</t>
  </si>
  <si>
    <t>ТЕРРИТОРИАЛЬНАЯ ПРИНАДЛЕЖНОСТЬ</t>
  </si>
  <si>
    <t>ФЕДЕРАЦИЯ ВЕЛОСИПЕДНОГО СПОРТА РОССИИ</t>
  </si>
  <si>
    <t>МИНИСТЕРСТВО СПОРТА РОССИЙСКОЙ ФЕДЕРАЦИИ</t>
  </si>
  <si>
    <t xml:space="preserve">НАЗВАНИЕ ТРАССЫ / РЕГ. НОМЕР: </t>
  </si>
  <si>
    <t>КРУГОВ:</t>
  </si>
  <si>
    <t xml:space="preserve">ВЫСОТА СТАРТОВОЙ ГОРЫ (м): </t>
  </si>
  <si>
    <t>ДЛИНА КРУГА (м):</t>
  </si>
  <si>
    <t xml:space="preserve">Температура: </t>
  </si>
  <si>
    <t xml:space="preserve">Влажность: </t>
  </si>
  <si>
    <t>Осадки:</t>
  </si>
  <si>
    <t>Ветер:</t>
  </si>
  <si>
    <t>СУДЬЯ НА ФИНИШЕ</t>
  </si>
  <si>
    <t>РЕЗУЛЬТАТ</t>
  </si>
  <si>
    <t xml:space="preserve">Финишировало </t>
  </si>
  <si>
    <t xml:space="preserve">Н. финишировало </t>
  </si>
  <si>
    <t>Н. стартовало</t>
  </si>
  <si>
    <t>Дисквалифицировано</t>
  </si>
  <si>
    <t xml:space="preserve">Заявлено </t>
  </si>
  <si>
    <t xml:space="preserve">Стартовало </t>
  </si>
  <si>
    <t>ВМХ - гонка - "Классик" (или "Классик-смешанная")</t>
  </si>
  <si>
    <t>1 сп.р.</t>
  </si>
  <si>
    <t>3 сп.р.</t>
  </si>
  <si>
    <t>2 сп.р.</t>
  </si>
  <si>
    <r>
      <rPr>
        <b/>
        <sz val="11"/>
        <rFont val="Calibri"/>
        <family val="2"/>
        <charset val="204"/>
      </rPr>
      <t>ОКОНЧАНИЕ ГОНКИ:</t>
    </r>
    <r>
      <rPr>
        <sz val="11"/>
        <rFont val="Calibri"/>
        <family val="2"/>
        <charset val="204"/>
      </rPr>
      <t xml:space="preserve"> 16ч 00м</t>
    </r>
  </si>
  <si>
    <t>Девушки 13-14 лет</t>
  </si>
  <si>
    <t>ЧЕРНЫШОВ М.Ю. (г.Пенза)</t>
  </si>
  <si>
    <t>№ ВРВС: 0080011611Я</t>
  </si>
  <si>
    <t>БОЯРОВ В.В. (ВК, г. Саранск)</t>
  </si>
  <si>
    <t>БУКОВА О.Ю.(IК, г. Пенза)</t>
  </si>
  <si>
    <t>МЕСТО ПРОВЕДЕНИЯ: г.Пенза</t>
  </si>
  <si>
    <t>МИНИСТЕРСТВО ФИЗИЧЕСКОЙ КУЛЬТУРЫ И СПОРТА ПЕНЗЕНСКОЙ ОБЛАСТИ</t>
  </si>
  <si>
    <t>РОО"ФЕДЕРАЦИЯ ВЕЛОСИПЕДНОГО СПОРТА ПЕНЗЕНСКОЙ ОБЛАСТИ"</t>
  </si>
  <si>
    <t>МБУ ДО  "СПОРТИВНАЯ ШКОЛА №4 Г.ПЕНЗЫ"</t>
  </si>
  <si>
    <t>3 м</t>
  </si>
  <si>
    <t>372 м</t>
  </si>
  <si>
    <t>МЕЖРЕГИОНАЛЬНЫЕ СОРЕВНОВАНИЯ (ППФО)</t>
  </si>
  <si>
    <t>ДАТА ПРОВЕДЕНИЯ: 06 июня 2025г.</t>
  </si>
  <si>
    <t>№ ЕКП 2025: 2008580018030590</t>
  </si>
  <si>
    <r>
      <t xml:space="preserve">НАЧАЛО ГОНКИ: </t>
    </r>
    <r>
      <rPr>
        <sz val="11"/>
        <rFont val="Calibri"/>
        <family val="2"/>
        <charset val="204"/>
        <scheme val="minor"/>
      </rPr>
      <t xml:space="preserve">12ч 30м </t>
    </r>
  </si>
  <si>
    <t>ПЕРВЕНСТВО ПРИВОЛЖСКОГО ФЕДЕРАЛЬНОГО ОКРУГА</t>
  </si>
  <si>
    <t>69</t>
  </si>
  <si>
    <t>10090374577</t>
  </si>
  <si>
    <t>Кузнецова Дарина Антоновна</t>
  </si>
  <si>
    <t>17.07.2012</t>
  </si>
  <si>
    <t>Мордовия</t>
  </si>
  <si>
    <t>117</t>
  </si>
  <si>
    <t>10112808657</t>
  </si>
  <si>
    <t>Азова Татьяна Валерьевна</t>
  </si>
  <si>
    <t>07.11.2011</t>
  </si>
  <si>
    <t>Пензенская обл.</t>
  </si>
  <si>
    <t>52</t>
  </si>
  <si>
    <t>10092188780</t>
  </si>
  <si>
    <t>Акишина Валерия Олеговна</t>
  </si>
  <si>
    <t>05.04.2011</t>
  </si>
  <si>
    <t>111</t>
  </si>
  <si>
    <t>10112808152</t>
  </si>
  <si>
    <t>Демина Ксения Михайловна</t>
  </si>
  <si>
    <t>25.02.2012</t>
  </si>
  <si>
    <t>587</t>
  </si>
  <si>
    <t>10100048915</t>
  </si>
  <si>
    <t>Чуенкова Юлия Александровна</t>
  </si>
  <si>
    <t>17.03.2012</t>
  </si>
  <si>
    <t>158</t>
  </si>
  <si>
    <t>10154457326</t>
  </si>
  <si>
    <t>Кузнецова Алена Дмитриевна</t>
  </si>
  <si>
    <t>05.07.2011</t>
  </si>
  <si>
    <t>558</t>
  </si>
  <si>
    <t>10129815282</t>
  </si>
  <si>
    <t>Гришкина Василиса Сергеевна</t>
  </si>
  <si>
    <t>01.10.2011</t>
  </si>
  <si>
    <t>МЯГКОВ А.О. (IК, г. Саранск)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</si>
</sst>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"/>
    <numFmt numFmtId="165" formatCode="h:mm:ss.00"/>
  </numFmts>
  <fonts count="24" x14ac:knownFonts="1">
    <font>
      <sz val="10"/>
      <name val="Arial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sz val="9"/>
      <name val="Times New Roman"/>
      <family val="1"/>
      <charset val="204"/>
    </font>
    <font>
      <sz val="8"/>
      <color indexed="8"/>
      <name val="Times New Roman Cyr"/>
      <charset val="204"/>
    </font>
    <font>
      <sz val="12"/>
      <color indexed="8"/>
      <name val="Times New Roman Cyr"/>
      <charset val="204"/>
    </font>
    <font>
      <b/>
      <sz val="18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</borders>
  <cellStyleXfs count="8">
    <xf numFmtId="0" fontId="0" fillId="0" borderId="0"/>
    <xf numFmtId="0" fontId="7" fillId="0" borderId="0"/>
    <xf numFmtId="0" fontId="2" fillId="0" borderId="0"/>
    <xf numFmtId="0" fontId="1" fillId="0" borderId="0"/>
    <xf numFmtId="0" fontId="1" fillId="0" borderId="0"/>
    <xf numFmtId="0" fontId="6" fillId="0" borderId="0"/>
    <xf numFmtId="0" fontId="5" fillId="0" borderId="0"/>
    <xf numFmtId="0" fontId="1" fillId="0" borderId="0"/>
  </cellStyleXfs>
  <cellXfs count="132">
    <xf numFmtId="0" fontId="0" fillId="0" borderId="0" xfId="0"/>
    <xf numFmtId="0" fontId="8" fillId="0" borderId="0" xfId="2" applyFont="1" applyAlignment="1">
      <alignment vertical="center"/>
    </xf>
    <xf numFmtId="14" fontId="10" fillId="0" borderId="1" xfId="2" applyNumberFormat="1" applyFont="1" applyBorder="1" applyAlignment="1">
      <alignment vertical="center"/>
    </xf>
    <xf numFmtId="0" fontId="11" fillId="0" borderId="1" xfId="2" applyFont="1" applyBorder="1" applyAlignment="1">
      <alignment horizontal="right" vertical="center"/>
    </xf>
    <xf numFmtId="0" fontId="11" fillId="0" borderId="2" xfId="2" applyFont="1" applyBorder="1" applyAlignment="1">
      <alignment horizontal="right" vertical="center"/>
    </xf>
    <xf numFmtId="14" fontId="10" fillId="0" borderId="3" xfId="2" applyNumberFormat="1" applyFont="1" applyBorder="1" applyAlignment="1">
      <alignment vertical="center"/>
    </xf>
    <xf numFmtId="0" fontId="11" fillId="0" borderId="3" xfId="2" applyFont="1" applyBorder="1" applyAlignment="1">
      <alignment horizontal="right" vertical="center"/>
    </xf>
    <xf numFmtId="0" fontId="11" fillId="0" borderId="4" xfId="2" applyFont="1" applyBorder="1" applyAlignment="1">
      <alignment horizontal="right" vertical="center"/>
    </xf>
    <xf numFmtId="0" fontId="12" fillId="0" borderId="5" xfId="2" applyFont="1" applyBorder="1" applyAlignment="1">
      <alignment horizontal="center" vertical="center"/>
    </xf>
    <xf numFmtId="0" fontId="10" fillId="0" borderId="5" xfId="2" applyFont="1" applyBorder="1" applyAlignment="1">
      <alignment horizontal="right" vertical="center"/>
    </xf>
    <xf numFmtId="0" fontId="8" fillId="0" borderId="6" xfId="2" applyFont="1" applyBorder="1" applyAlignment="1">
      <alignment horizontal="center" vertical="center"/>
    </xf>
    <xf numFmtId="0" fontId="8" fillId="0" borderId="6" xfId="2" applyFont="1" applyBorder="1" applyAlignment="1">
      <alignment vertical="center"/>
    </xf>
    <xf numFmtId="14" fontId="8" fillId="0" borderId="6" xfId="2" applyNumberFormat="1" applyFont="1" applyBorder="1" applyAlignment="1">
      <alignment vertical="center"/>
    </xf>
    <xf numFmtId="14" fontId="8" fillId="0" borderId="0" xfId="2" applyNumberFormat="1" applyFont="1" applyAlignment="1">
      <alignment vertical="center"/>
    </xf>
    <xf numFmtId="165" fontId="12" fillId="0" borderId="1" xfId="2" applyNumberFormat="1" applyFont="1" applyBorder="1" applyAlignment="1">
      <alignment horizontal="center" vertical="center"/>
    </xf>
    <xf numFmtId="165" fontId="12" fillId="0" borderId="3" xfId="2" applyNumberFormat="1" applyFont="1" applyBorder="1" applyAlignment="1">
      <alignment horizontal="center" vertical="center"/>
    </xf>
    <xf numFmtId="0" fontId="12" fillId="0" borderId="7" xfId="2" applyFont="1" applyBorder="1" applyAlignment="1">
      <alignment vertical="center"/>
    </xf>
    <xf numFmtId="0" fontId="12" fillId="0" borderId="5" xfId="2" applyFont="1" applyBorder="1" applyAlignment="1">
      <alignment vertical="center"/>
    </xf>
    <xf numFmtId="14" fontId="10" fillId="0" borderId="5" xfId="2" applyNumberFormat="1" applyFont="1" applyBorder="1" applyAlignment="1">
      <alignment horizontal="right" vertical="center"/>
    </xf>
    <xf numFmtId="0" fontId="8" fillId="0" borderId="5" xfId="2" applyFont="1" applyBorder="1" applyAlignment="1">
      <alignment vertical="center"/>
    </xf>
    <xf numFmtId="165" fontId="16" fillId="0" borderId="6" xfId="2" applyNumberFormat="1" applyFont="1" applyBorder="1" applyAlignment="1">
      <alignment vertical="center"/>
    </xf>
    <xf numFmtId="165" fontId="11" fillId="0" borderId="0" xfId="2" applyNumberFormat="1" applyFont="1" applyAlignment="1">
      <alignment vertical="center" wrapText="1"/>
    </xf>
    <xf numFmtId="0" fontId="13" fillId="0" borderId="0" xfId="2" applyFont="1" applyAlignment="1">
      <alignment vertical="center" wrapText="1"/>
    </xf>
    <xf numFmtId="0" fontId="8" fillId="0" borderId="8" xfId="2" applyFont="1" applyBorder="1" applyAlignment="1">
      <alignment horizontal="left" vertical="center"/>
    </xf>
    <xf numFmtId="0" fontId="8" fillId="0" borderId="1" xfId="2" applyFont="1" applyBorder="1" applyAlignment="1">
      <alignment vertical="center"/>
    </xf>
    <xf numFmtId="49" fontId="8" fillId="0" borderId="8" xfId="2" applyNumberFormat="1" applyFont="1" applyBorder="1" applyAlignment="1">
      <alignment horizontal="left" vertical="center"/>
    </xf>
    <xf numFmtId="165" fontId="16" fillId="0" borderId="0" xfId="2" applyNumberFormat="1" applyFont="1" applyAlignment="1">
      <alignment vertical="center"/>
    </xf>
    <xf numFmtId="0" fontId="8" fillId="0" borderId="3" xfId="2" applyFont="1" applyBorder="1" applyAlignment="1">
      <alignment vertical="center"/>
    </xf>
    <xf numFmtId="0" fontId="8" fillId="0" borderId="9" xfId="2" applyFont="1" applyBorder="1" applyAlignment="1">
      <alignment vertical="center"/>
    </xf>
    <xf numFmtId="0" fontId="8" fillId="0" borderId="10" xfId="2" applyFont="1" applyBorder="1" applyAlignment="1">
      <alignment vertical="center"/>
    </xf>
    <xf numFmtId="0" fontId="8" fillId="0" borderId="9" xfId="2" applyFont="1" applyBorder="1" applyAlignment="1">
      <alignment horizontal="center" vertical="center"/>
    </xf>
    <xf numFmtId="0" fontId="8" fillId="0" borderId="0" xfId="2" applyFont="1" applyAlignment="1">
      <alignment horizontal="center" vertical="center"/>
    </xf>
    <xf numFmtId="0" fontId="8" fillId="0" borderId="10" xfId="2" applyFont="1" applyBorder="1" applyAlignment="1">
      <alignment horizontal="center" vertical="center"/>
    </xf>
    <xf numFmtId="0" fontId="8" fillId="0" borderId="2" xfId="2" applyFont="1" applyBorder="1" applyAlignment="1">
      <alignment vertical="center"/>
    </xf>
    <xf numFmtId="0" fontId="14" fillId="0" borderId="0" xfId="2" applyFont="1" applyAlignment="1">
      <alignment horizontal="right" vertical="center"/>
    </xf>
    <xf numFmtId="14" fontId="8" fillId="0" borderId="5" xfId="2" applyNumberFormat="1" applyFont="1" applyBorder="1" applyAlignment="1">
      <alignment vertical="center"/>
    </xf>
    <xf numFmtId="0" fontId="4" fillId="0" borderId="3" xfId="2" applyFont="1" applyBorder="1" applyAlignment="1">
      <alignment horizontal="left" vertical="center"/>
    </xf>
    <xf numFmtId="0" fontId="8" fillId="0" borderId="5" xfId="2" applyFont="1" applyBorder="1" applyAlignment="1">
      <alignment horizontal="center" vertical="center"/>
    </xf>
    <xf numFmtId="165" fontId="14" fillId="0" borderId="8" xfId="2" applyNumberFormat="1" applyFont="1" applyBorder="1" applyAlignment="1">
      <alignment horizontal="left" vertical="center"/>
    </xf>
    <xf numFmtId="0" fontId="8" fillId="0" borderId="13" xfId="2" applyFont="1" applyBorder="1" applyAlignment="1">
      <alignment vertical="center"/>
    </xf>
    <xf numFmtId="49" fontId="8" fillId="0" borderId="8" xfId="0" applyNumberFormat="1" applyFont="1" applyBorder="1" applyAlignment="1">
      <alignment vertical="center"/>
    </xf>
    <xf numFmtId="0" fontId="8" fillId="0" borderId="12" xfId="0" applyFont="1" applyBorder="1" applyAlignment="1">
      <alignment horizontal="right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7" fillId="0" borderId="0" xfId="2" applyFont="1" applyAlignment="1">
      <alignment vertical="center"/>
    </xf>
    <xf numFmtId="0" fontId="17" fillId="0" borderId="0" xfId="2" applyFont="1" applyAlignment="1">
      <alignment horizontal="center" vertical="center"/>
    </xf>
    <xf numFmtId="14" fontId="17" fillId="0" borderId="0" xfId="2" applyNumberFormat="1" applyFont="1" applyAlignment="1">
      <alignment vertical="center"/>
    </xf>
    <xf numFmtId="165" fontId="18" fillId="0" borderId="0" xfId="2" applyNumberFormat="1" applyFont="1" applyAlignment="1">
      <alignment vertical="center"/>
    </xf>
    <xf numFmtId="0" fontId="12" fillId="2" borderId="17" xfId="2" applyFont="1" applyFill="1" applyBorder="1" applyAlignment="1">
      <alignment vertical="center"/>
    </xf>
    <xf numFmtId="165" fontId="14" fillId="0" borderId="8" xfId="2" applyNumberFormat="1" applyFont="1" applyBorder="1" applyAlignment="1">
      <alignment vertical="center"/>
    </xf>
    <xf numFmtId="165" fontId="14" fillId="0" borderId="5" xfId="2" applyNumberFormat="1" applyFont="1" applyBorder="1" applyAlignment="1">
      <alignment vertical="center"/>
    </xf>
    <xf numFmtId="165" fontId="14" fillId="0" borderId="11" xfId="2" applyNumberFormat="1" applyFont="1" applyBorder="1" applyAlignment="1">
      <alignment vertical="center"/>
    </xf>
    <xf numFmtId="0" fontId="10" fillId="0" borderId="28" xfId="2" applyFont="1" applyBorder="1" applyAlignment="1">
      <alignment horizontal="right" vertical="center" wrapText="1"/>
    </xf>
    <xf numFmtId="0" fontId="10" fillId="0" borderId="29" xfId="2" applyFont="1" applyBorder="1" applyAlignment="1">
      <alignment horizontal="right" vertical="center" wrapText="1"/>
    </xf>
    <xf numFmtId="165" fontId="14" fillId="0" borderId="0" xfId="2" applyNumberFormat="1" applyFont="1" applyAlignment="1">
      <alignment horizontal="left" vertical="center"/>
    </xf>
    <xf numFmtId="1" fontId="8" fillId="0" borderId="12" xfId="2" applyNumberFormat="1" applyFont="1" applyBorder="1" applyAlignment="1">
      <alignment horizontal="right" vertical="center"/>
    </xf>
    <xf numFmtId="0" fontId="8" fillId="0" borderId="12" xfId="2" applyFont="1" applyBorder="1" applyAlignment="1">
      <alignment horizontal="right" vertical="center"/>
    </xf>
    <xf numFmtId="0" fontId="16" fillId="0" borderId="0" xfId="2" applyFont="1" applyAlignment="1">
      <alignment horizontal="right" vertical="center"/>
    </xf>
    <xf numFmtId="1" fontId="16" fillId="0" borderId="0" xfId="2" applyNumberFormat="1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8" fillId="0" borderId="1" xfId="2" applyFont="1" applyBorder="1" applyAlignment="1">
      <alignment horizontal="left" vertical="center"/>
    </xf>
    <xf numFmtId="49" fontId="8" fillId="0" borderId="0" xfId="2" applyNumberFormat="1" applyFont="1" applyAlignment="1">
      <alignment horizontal="left" vertical="center"/>
    </xf>
    <xf numFmtId="0" fontId="8" fillId="0" borderId="7" xfId="2" applyFont="1" applyBorder="1" applyAlignment="1">
      <alignment vertical="center"/>
    </xf>
    <xf numFmtId="0" fontId="8" fillId="0" borderId="12" xfId="2" applyFont="1" applyBorder="1" applyAlignment="1">
      <alignment vertical="center"/>
    </xf>
    <xf numFmtId="14" fontId="8" fillId="0" borderId="0" xfId="2" applyNumberFormat="1" applyFont="1" applyAlignment="1">
      <alignment horizontal="center" vertical="center"/>
    </xf>
    <xf numFmtId="165" fontId="16" fillId="0" borderId="0" xfId="2" applyNumberFormat="1" applyFont="1" applyAlignment="1">
      <alignment horizontal="center" vertical="center"/>
    </xf>
    <xf numFmtId="0" fontId="16" fillId="0" borderId="1" xfId="2" applyFont="1" applyBorder="1" applyAlignment="1">
      <alignment horizontal="right" vertical="center"/>
    </xf>
    <xf numFmtId="49" fontId="8" fillId="0" borderId="3" xfId="2" applyNumberFormat="1" applyFont="1" applyBorder="1" applyAlignment="1">
      <alignment horizontal="left" vertical="center"/>
    </xf>
    <xf numFmtId="0" fontId="16" fillId="0" borderId="3" xfId="2" applyFont="1" applyBorder="1" applyAlignment="1">
      <alignment horizontal="right" vertical="center"/>
    </xf>
    <xf numFmtId="0" fontId="8" fillId="0" borderId="11" xfId="0" applyFont="1" applyBorder="1" applyAlignment="1">
      <alignment horizontal="right" vertical="center"/>
    </xf>
    <xf numFmtId="165" fontId="14" fillId="0" borderId="31" xfId="2" applyNumberFormat="1" applyFont="1" applyBorder="1" applyAlignment="1">
      <alignment horizontal="right" vertical="center"/>
    </xf>
    <xf numFmtId="0" fontId="14" fillId="0" borderId="30" xfId="2" applyFont="1" applyBorder="1" applyAlignment="1">
      <alignment horizontal="right" vertical="center"/>
    </xf>
    <xf numFmtId="0" fontId="12" fillId="0" borderId="1" xfId="2" applyFont="1" applyBorder="1" applyAlignment="1">
      <alignment horizontal="left" vertical="center"/>
    </xf>
    <xf numFmtId="164" fontId="20" fillId="0" borderId="28" xfId="2" applyNumberFormat="1" applyFont="1" applyBorder="1" applyAlignment="1">
      <alignment horizontal="left" vertical="center" wrapText="1"/>
    </xf>
    <xf numFmtId="0" fontId="20" fillId="0" borderId="28" xfId="7" applyFont="1" applyBorder="1" applyAlignment="1">
      <alignment horizontal="left" vertical="center" wrapText="1"/>
    </xf>
    <xf numFmtId="164" fontId="20" fillId="0" borderId="32" xfId="2" applyNumberFormat="1" applyFont="1" applyBorder="1" applyAlignment="1">
      <alignment horizontal="left" vertical="center" wrapText="1"/>
    </xf>
    <xf numFmtId="0" fontId="16" fillId="2" borderId="27" xfId="2" applyFont="1" applyFill="1" applyBorder="1" applyAlignment="1">
      <alignment horizontal="center" vertical="center"/>
    </xf>
    <xf numFmtId="0" fontId="16" fillId="2" borderId="15" xfId="7" applyFont="1" applyFill="1" applyBorder="1" applyAlignment="1">
      <alignment horizontal="center" vertical="center" wrapText="1"/>
    </xf>
    <xf numFmtId="14" fontId="16" fillId="2" borderId="15" xfId="7" applyNumberFormat="1" applyFont="1" applyFill="1" applyBorder="1" applyAlignment="1">
      <alignment horizontal="center" vertical="center" wrapText="1"/>
    </xf>
    <xf numFmtId="0" fontId="16" fillId="2" borderId="15" xfId="2" applyFont="1" applyFill="1" applyBorder="1" applyAlignment="1">
      <alignment vertical="center" wrapText="1"/>
    </xf>
    <xf numFmtId="0" fontId="16" fillId="2" borderId="34" xfId="7" applyFont="1" applyFill="1" applyBorder="1" applyAlignment="1">
      <alignment horizontal="center" vertical="center" wrapText="1"/>
    </xf>
    <xf numFmtId="14" fontId="16" fillId="2" borderId="34" xfId="7" applyNumberFormat="1" applyFont="1" applyFill="1" applyBorder="1" applyAlignment="1">
      <alignment horizontal="center" vertical="center" wrapText="1"/>
    </xf>
    <xf numFmtId="14" fontId="16" fillId="2" borderId="35" xfId="7" applyNumberFormat="1" applyFont="1" applyFill="1" applyBorder="1" applyAlignment="1">
      <alignment horizontal="center" vertical="center" wrapText="1"/>
    </xf>
    <xf numFmtId="0" fontId="21" fillId="0" borderId="0" xfId="0" applyFont="1" applyFill="1" applyAlignment="1">
      <alignment horizontal="center"/>
    </xf>
    <xf numFmtId="0" fontId="16" fillId="2" borderId="36" xfId="2" applyFont="1" applyFill="1" applyBorder="1" applyAlignment="1">
      <alignment horizontal="center" vertical="center"/>
    </xf>
    <xf numFmtId="14" fontId="16" fillId="2" borderId="37" xfId="7" applyNumberFormat="1" applyFont="1" applyFill="1" applyBorder="1" applyAlignment="1">
      <alignment horizontal="center" vertical="center" wrapText="1"/>
    </xf>
    <xf numFmtId="0" fontId="16" fillId="2" borderId="34" xfId="2" applyFont="1" applyFill="1" applyBorder="1" applyAlignment="1">
      <alignment vertical="center" wrapText="1"/>
    </xf>
    <xf numFmtId="1" fontId="13" fillId="0" borderId="28" xfId="2" applyNumberFormat="1" applyFont="1" applyBorder="1" applyAlignment="1">
      <alignment horizontal="center" vertical="center"/>
    </xf>
    <xf numFmtId="0" fontId="22" fillId="0" borderId="28" xfId="0" applyFont="1" applyFill="1" applyBorder="1" applyAlignment="1">
      <alignment horizontal="center"/>
    </xf>
    <xf numFmtId="0" fontId="13" fillId="0" borderId="28" xfId="2" applyFont="1" applyBorder="1" applyAlignment="1">
      <alignment horizontal="center" vertical="center"/>
    </xf>
    <xf numFmtId="0" fontId="13" fillId="0" borderId="28" xfId="2" applyFont="1" applyBorder="1" applyAlignment="1">
      <alignment horizontal="center" vertical="center" wrapText="1"/>
    </xf>
    <xf numFmtId="165" fontId="11" fillId="0" borderId="12" xfId="2" applyNumberFormat="1" applyFont="1" applyBorder="1" applyAlignment="1">
      <alignment vertical="center"/>
    </xf>
    <xf numFmtId="0" fontId="19" fillId="0" borderId="14" xfId="2" applyFont="1" applyBorder="1" applyAlignment="1">
      <alignment horizontal="center" vertical="center"/>
    </xf>
    <xf numFmtId="0" fontId="19" fillId="0" borderId="3" xfId="2" applyFont="1" applyBorder="1" applyAlignment="1">
      <alignment horizontal="center" vertical="center"/>
    </xf>
    <xf numFmtId="0" fontId="19" fillId="0" borderId="4" xfId="2" applyFont="1" applyBorder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15" fillId="0" borderId="0" xfId="2" applyFont="1" applyAlignment="1">
      <alignment horizontal="center" vertical="center"/>
    </xf>
    <xf numFmtId="0" fontId="19" fillId="0" borderId="0" xfId="2" applyFont="1" applyAlignment="1">
      <alignment horizontal="center" vertical="center"/>
    </xf>
    <xf numFmtId="0" fontId="19" fillId="0" borderId="20" xfId="2" applyFont="1" applyBorder="1" applyAlignment="1">
      <alignment horizontal="center" vertical="center"/>
    </xf>
    <xf numFmtId="0" fontId="18" fillId="0" borderId="21" xfId="2" applyFont="1" applyBorder="1" applyAlignment="1">
      <alignment horizontal="center" vertical="center"/>
    </xf>
    <xf numFmtId="0" fontId="18" fillId="0" borderId="22" xfId="2" applyFont="1" applyBorder="1" applyAlignment="1">
      <alignment horizontal="center" vertical="center"/>
    </xf>
    <xf numFmtId="0" fontId="18" fillId="0" borderId="23" xfId="2" applyFont="1" applyBorder="1" applyAlignment="1">
      <alignment horizontal="center" vertical="center"/>
    </xf>
    <xf numFmtId="0" fontId="18" fillId="0" borderId="9" xfId="2" applyFont="1" applyBorder="1" applyAlignment="1">
      <alignment horizontal="center" vertical="center"/>
    </xf>
    <xf numFmtId="0" fontId="18" fillId="0" borderId="0" xfId="2" applyFont="1" applyAlignment="1">
      <alignment horizontal="center" vertical="center"/>
    </xf>
    <xf numFmtId="0" fontId="18" fillId="0" borderId="10" xfId="2" applyFont="1" applyBorder="1" applyAlignment="1">
      <alignment horizontal="center" vertical="center"/>
    </xf>
    <xf numFmtId="0" fontId="23" fillId="0" borderId="0" xfId="2" applyFont="1" applyAlignment="1">
      <alignment horizontal="center" vertical="center"/>
    </xf>
    <xf numFmtId="0" fontId="12" fillId="0" borderId="26" xfId="2" applyFont="1" applyBorder="1" applyAlignment="1">
      <alignment horizontal="left" vertical="center"/>
    </xf>
    <xf numFmtId="0" fontId="12" fillId="0" borderId="1" xfId="2" applyFont="1" applyBorder="1" applyAlignment="1">
      <alignment horizontal="left" vertical="center"/>
    </xf>
    <xf numFmtId="0" fontId="12" fillId="0" borderId="14" xfId="2" applyFont="1" applyBorder="1" applyAlignment="1">
      <alignment horizontal="left" vertical="center"/>
    </xf>
    <xf numFmtId="0" fontId="12" fillId="0" borderId="3" xfId="2" applyFont="1" applyBorder="1" applyAlignment="1">
      <alignment horizontal="left" vertical="center"/>
    </xf>
    <xf numFmtId="0" fontId="12" fillId="2" borderId="7" xfId="2" applyFont="1" applyFill="1" applyBorder="1" applyAlignment="1">
      <alignment horizontal="left" vertical="center"/>
    </xf>
    <xf numFmtId="0" fontId="12" fillId="2" borderId="5" xfId="2" applyFont="1" applyFill="1" applyBorder="1" applyAlignment="1">
      <alignment horizontal="left" vertical="center"/>
    </xf>
    <xf numFmtId="0" fontId="12" fillId="2" borderId="12" xfId="2" applyFont="1" applyFill="1" applyBorder="1" applyAlignment="1">
      <alignment horizontal="left" vertical="center"/>
    </xf>
    <xf numFmtId="165" fontId="12" fillId="2" borderId="8" xfId="2" applyNumberFormat="1" applyFont="1" applyFill="1" applyBorder="1" applyAlignment="1">
      <alignment horizontal="center" vertical="center"/>
    </xf>
    <xf numFmtId="165" fontId="12" fillId="2" borderId="5" xfId="2" applyNumberFormat="1" applyFont="1" applyFill="1" applyBorder="1" applyAlignment="1">
      <alignment horizontal="center" vertical="center"/>
    </xf>
    <xf numFmtId="165" fontId="12" fillId="2" borderId="11" xfId="2" applyNumberFormat="1" applyFont="1" applyFill="1" applyBorder="1" applyAlignment="1">
      <alignment horizontal="center" vertical="center"/>
    </xf>
    <xf numFmtId="0" fontId="16" fillId="2" borderId="25" xfId="2" applyFont="1" applyFill="1" applyBorder="1" applyAlignment="1">
      <alignment horizontal="center" vertical="center" wrapText="1"/>
    </xf>
    <xf numFmtId="0" fontId="16" fillId="2" borderId="38" xfId="2" applyFont="1" applyFill="1" applyBorder="1" applyAlignment="1">
      <alignment horizontal="center" vertical="center" wrapText="1"/>
    </xf>
    <xf numFmtId="0" fontId="16" fillId="2" borderId="24" xfId="7" applyFont="1" applyFill="1" applyBorder="1" applyAlignment="1">
      <alignment horizontal="center" vertical="center" wrapText="1"/>
    </xf>
    <xf numFmtId="0" fontId="16" fillId="2" borderId="33" xfId="7" applyFont="1" applyFill="1" applyBorder="1" applyAlignment="1">
      <alignment horizontal="center" vertical="center" wrapText="1"/>
    </xf>
    <xf numFmtId="0" fontId="12" fillId="2" borderId="16" xfId="2" applyFont="1" applyFill="1" applyBorder="1" applyAlignment="1">
      <alignment horizontal="center" vertical="center"/>
    </xf>
    <xf numFmtId="0" fontId="12" fillId="2" borderId="17" xfId="2" applyFont="1" applyFill="1" applyBorder="1" applyAlignment="1">
      <alignment horizontal="center" vertical="center"/>
    </xf>
    <xf numFmtId="0" fontId="12" fillId="2" borderId="22" xfId="2" applyFont="1" applyFill="1" applyBorder="1" applyAlignment="1">
      <alignment horizontal="center" vertical="center"/>
    </xf>
    <xf numFmtId="0" fontId="12" fillId="2" borderId="23" xfId="2" applyFont="1" applyFill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1" fillId="2" borderId="7" xfId="2" applyFont="1" applyFill="1" applyBorder="1" applyAlignment="1">
      <alignment horizontal="center" vertical="center"/>
    </xf>
    <xf numFmtId="0" fontId="11" fillId="2" borderId="5" xfId="2" applyFont="1" applyFill="1" applyBorder="1" applyAlignment="1">
      <alignment horizontal="center" vertical="center"/>
    </xf>
    <xf numFmtId="165" fontId="11" fillId="2" borderId="5" xfId="2" applyNumberFormat="1" applyFont="1" applyFill="1" applyBorder="1" applyAlignment="1">
      <alignment horizontal="center" vertical="center"/>
    </xf>
    <xf numFmtId="165" fontId="11" fillId="2" borderId="11" xfId="2" applyNumberFormat="1" applyFont="1" applyFill="1" applyBorder="1" applyAlignment="1">
      <alignment horizontal="center" vertical="center"/>
    </xf>
    <xf numFmtId="0" fontId="13" fillId="0" borderId="18" xfId="2" applyFont="1" applyBorder="1" applyAlignment="1">
      <alignment horizontal="center" vertical="center"/>
    </xf>
    <xf numFmtId="0" fontId="13" fillId="0" borderId="13" xfId="2" applyFont="1" applyBorder="1" applyAlignment="1">
      <alignment horizontal="center" vertical="center"/>
    </xf>
    <xf numFmtId="0" fontId="13" fillId="0" borderId="19" xfId="2" applyFont="1" applyBorder="1" applyAlignment="1">
      <alignment horizontal="center" vertical="center"/>
    </xf>
  </cellXfs>
  <cellStyles count="8">
    <cellStyle name="Обычный" xfId="0" builtinId="0"/>
    <cellStyle name="Обычный 12" xfId="1"/>
    <cellStyle name="Обычный 2" xfId="2"/>
    <cellStyle name="Обычный 2 2" xfId="3"/>
    <cellStyle name="Обычный 2 3" xfId="4"/>
    <cellStyle name="Обычный 3" xfId="5"/>
    <cellStyle name="Обычный 4" xfId="6"/>
    <cellStyle name="Обычный_Стартовый протокол Смирнов_20101106_Results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381001</xdr:colOff>
      <xdr:row>0</xdr:row>
      <xdr:rowOff>0</xdr:rowOff>
    </xdr:from>
    <xdr:to>
      <xdr:col>10</xdr:col>
      <xdr:colOff>939802</xdr:colOff>
      <xdr:row>3</xdr:row>
      <xdr:rowOff>208559</xdr:rowOff>
    </xdr:to>
    <xdr:pic>
      <xdr:nvPicPr>
        <xdr:cNvPr id="2" name="Рисунок 2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1" y="0"/>
          <a:ext cx="1444626" cy="10086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723900</xdr:colOff>
      <xdr:row>4</xdr:row>
      <xdr:rowOff>106441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xmlns="" id="{E672DF07-0CAA-447F-853E-05882EFEC3A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r="12251"/>
        <a:stretch/>
      </xdr:blipFill>
      <xdr:spPr>
        <a:xfrm>
          <a:off x="0" y="0"/>
          <a:ext cx="1744980" cy="11732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1"/>
  <sheetViews>
    <sheetView tabSelected="1" view="pageBreakPreview" topLeftCell="A13" zoomScaleNormal="100" zoomScaleSheetLayoutView="100" workbookViewId="0">
      <selection activeCell="G20" sqref="G20"/>
    </sheetView>
  </sheetViews>
  <sheetFormatPr defaultRowHeight="13.8" x14ac:dyDescent="0.25"/>
  <cols>
    <col min="1" max="1" width="7" style="1" customWidth="1"/>
    <col min="2" max="2" width="7.88671875" style="31" customWidth="1"/>
    <col min="3" max="3" width="14.6640625" style="31" customWidth="1"/>
    <col min="4" max="4" width="35.6640625" style="1" customWidth="1"/>
    <col min="5" max="5" width="11.6640625" style="13" customWidth="1"/>
    <col min="6" max="6" width="13.109375" style="1" customWidth="1"/>
    <col min="7" max="7" width="31.109375" style="1" customWidth="1"/>
    <col min="8" max="8" width="9.33203125" style="26" customWidth="1"/>
    <col min="9" max="9" width="6.5546875" style="26" customWidth="1"/>
    <col min="10" max="10" width="13.33203125" style="1" customWidth="1"/>
    <col min="11" max="11" width="14.109375" style="1" customWidth="1"/>
  </cols>
  <sheetData>
    <row r="1" spans="1:11" ht="21" x14ac:dyDescent="0.25">
      <c r="A1" s="95" t="s">
        <v>28</v>
      </c>
      <c r="B1" s="95"/>
      <c r="C1" s="95"/>
      <c r="D1" s="95"/>
      <c r="E1" s="95"/>
      <c r="F1" s="95"/>
      <c r="G1" s="95"/>
      <c r="H1" s="95"/>
      <c r="I1" s="95"/>
      <c r="J1" s="95"/>
      <c r="K1" s="95"/>
    </row>
    <row r="2" spans="1:11" ht="21" x14ac:dyDescent="0.25">
      <c r="A2" s="95" t="s">
        <v>27</v>
      </c>
      <c r="B2" s="95"/>
      <c r="C2" s="95"/>
      <c r="D2" s="95"/>
      <c r="E2" s="95"/>
      <c r="F2" s="95"/>
      <c r="G2" s="95"/>
      <c r="H2" s="95"/>
      <c r="I2" s="95"/>
      <c r="J2" s="95"/>
      <c r="K2" s="95"/>
    </row>
    <row r="3" spans="1:11" ht="21" x14ac:dyDescent="0.25">
      <c r="A3" s="95" t="s">
        <v>56</v>
      </c>
      <c r="B3" s="95"/>
      <c r="C3" s="95"/>
      <c r="D3" s="95"/>
      <c r="E3" s="95"/>
      <c r="F3" s="95"/>
      <c r="G3" s="95"/>
      <c r="H3" s="95"/>
      <c r="I3" s="95"/>
      <c r="J3" s="95"/>
      <c r="K3" s="95"/>
    </row>
    <row r="4" spans="1:11" ht="21" x14ac:dyDescent="0.25">
      <c r="A4" s="95" t="s">
        <v>57</v>
      </c>
      <c r="B4" s="95"/>
      <c r="C4" s="95"/>
      <c r="D4" s="95"/>
      <c r="E4" s="95"/>
      <c r="F4" s="95"/>
      <c r="G4" s="95"/>
      <c r="H4" s="95"/>
      <c r="I4" s="95"/>
      <c r="J4" s="95"/>
      <c r="K4" s="95"/>
    </row>
    <row r="5" spans="1:11" ht="21" x14ac:dyDescent="0.25">
      <c r="A5" s="95" t="s">
        <v>58</v>
      </c>
      <c r="B5" s="95"/>
      <c r="C5" s="95"/>
      <c r="D5" s="95"/>
      <c r="E5" s="95"/>
      <c r="F5" s="95"/>
      <c r="G5" s="95"/>
      <c r="H5" s="95"/>
      <c r="I5" s="95"/>
      <c r="J5" s="95"/>
      <c r="K5" s="95"/>
    </row>
    <row r="6" spans="1:11" ht="23.4" x14ac:dyDescent="0.25">
      <c r="A6" s="105" t="s">
        <v>65</v>
      </c>
      <c r="B6" s="105"/>
      <c r="C6" s="105"/>
      <c r="D6" s="105"/>
      <c r="E6" s="105"/>
      <c r="F6" s="105"/>
      <c r="G6" s="105"/>
      <c r="H6" s="105"/>
      <c r="I6" s="105"/>
      <c r="J6" s="105"/>
      <c r="K6" s="105"/>
    </row>
    <row r="7" spans="1:11" ht="28.8" hidden="1" x14ac:dyDescent="0.25">
      <c r="A7" s="96" t="s">
        <v>61</v>
      </c>
      <c r="B7" s="96"/>
      <c r="C7" s="96"/>
      <c r="D7" s="96"/>
      <c r="E7" s="96"/>
      <c r="F7" s="96"/>
      <c r="G7" s="96"/>
      <c r="H7" s="96"/>
      <c r="I7" s="96"/>
      <c r="J7" s="96"/>
      <c r="K7" s="96"/>
    </row>
    <row r="8" spans="1:11" ht="21" x14ac:dyDescent="0.25">
      <c r="A8" s="97" t="s">
        <v>11</v>
      </c>
      <c r="B8" s="97"/>
      <c r="C8" s="97"/>
      <c r="D8" s="97"/>
      <c r="E8" s="97"/>
      <c r="F8" s="97"/>
      <c r="G8" s="97"/>
      <c r="H8" s="97"/>
      <c r="I8" s="97"/>
      <c r="J8" s="97"/>
      <c r="K8" s="97"/>
    </row>
    <row r="9" spans="1:11" ht="21.6" thickBot="1" x14ac:dyDescent="0.3">
      <c r="A9" s="98" t="s">
        <v>24</v>
      </c>
      <c r="B9" s="98"/>
      <c r="C9" s="98"/>
      <c r="D9" s="98"/>
      <c r="E9" s="98"/>
      <c r="F9" s="98"/>
      <c r="G9" s="98"/>
      <c r="H9" s="98"/>
      <c r="I9" s="98"/>
      <c r="J9" s="98"/>
      <c r="K9" s="98"/>
    </row>
    <row r="10" spans="1:11" ht="18.600000000000001" thickTop="1" x14ac:dyDescent="0.25">
      <c r="A10" s="99" t="s">
        <v>16</v>
      </c>
      <c r="B10" s="100"/>
      <c r="C10" s="100"/>
      <c r="D10" s="100"/>
      <c r="E10" s="100"/>
      <c r="F10" s="100"/>
      <c r="G10" s="100"/>
      <c r="H10" s="100"/>
      <c r="I10" s="100"/>
      <c r="J10" s="100"/>
      <c r="K10" s="101"/>
    </row>
    <row r="11" spans="1:11" ht="18" x14ac:dyDescent="0.25">
      <c r="A11" s="102" t="s">
        <v>45</v>
      </c>
      <c r="B11" s="103"/>
      <c r="C11" s="103"/>
      <c r="D11" s="103"/>
      <c r="E11" s="103"/>
      <c r="F11" s="103"/>
      <c r="G11" s="103"/>
      <c r="H11" s="103"/>
      <c r="I11" s="103"/>
      <c r="J11" s="103"/>
      <c r="K11" s="104"/>
    </row>
    <row r="12" spans="1:11" ht="18" x14ac:dyDescent="0.25">
      <c r="A12" s="102" t="s">
        <v>50</v>
      </c>
      <c r="B12" s="103"/>
      <c r="C12" s="103"/>
      <c r="D12" s="103"/>
      <c r="E12" s="103"/>
      <c r="F12" s="103"/>
      <c r="G12" s="103"/>
      <c r="H12" s="103"/>
      <c r="I12" s="103"/>
      <c r="J12" s="103"/>
      <c r="K12" s="104"/>
    </row>
    <row r="13" spans="1:11" ht="21" x14ac:dyDescent="0.25">
      <c r="A13" s="92" t="s">
        <v>24</v>
      </c>
      <c r="B13" s="93"/>
      <c r="C13" s="93"/>
      <c r="D13" s="93"/>
      <c r="E13" s="93"/>
      <c r="F13" s="93"/>
      <c r="G13" s="93"/>
      <c r="H13" s="93"/>
      <c r="I13" s="93"/>
      <c r="J13" s="93"/>
      <c r="K13" s="94"/>
    </row>
    <row r="14" spans="1:11" ht="15.6" x14ac:dyDescent="0.25">
      <c r="A14" s="106" t="s">
        <v>55</v>
      </c>
      <c r="B14" s="107"/>
      <c r="C14" s="107"/>
      <c r="D14" s="107"/>
      <c r="E14" s="2"/>
      <c r="F14" s="72" t="s">
        <v>64</v>
      </c>
      <c r="G14" s="72"/>
      <c r="H14" s="14"/>
      <c r="I14" s="14"/>
      <c r="J14" s="3"/>
      <c r="K14" s="4" t="s">
        <v>52</v>
      </c>
    </row>
    <row r="15" spans="1:11" ht="15.6" x14ac:dyDescent="0.25">
      <c r="A15" s="108" t="s">
        <v>62</v>
      </c>
      <c r="B15" s="109"/>
      <c r="C15" s="109"/>
      <c r="D15" s="109"/>
      <c r="E15" s="5"/>
      <c r="F15" s="36" t="s">
        <v>49</v>
      </c>
      <c r="G15" s="36"/>
      <c r="H15" s="15"/>
      <c r="I15" s="15"/>
      <c r="J15" s="6"/>
      <c r="K15" s="7" t="s">
        <v>63</v>
      </c>
    </row>
    <row r="16" spans="1:11" ht="14.4" x14ac:dyDescent="0.25">
      <c r="A16" s="110" t="s">
        <v>6</v>
      </c>
      <c r="B16" s="111"/>
      <c r="C16" s="111"/>
      <c r="D16" s="111"/>
      <c r="E16" s="111"/>
      <c r="F16" s="111"/>
      <c r="G16" s="112"/>
      <c r="H16" s="113" t="s">
        <v>0</v>
      </c>
      <c r="I16" s="114"/>
      <c r="J16" s="114"/>
      <c r="K16" s="115"/>
    </row>
    <row r="17" spans="1:11" ht="14.4" x14ac:dyDescent="0.25">
      <c r="A17" s="16" t="s">
        <v>12</v>
      </c>
      <c r="B17" s="8"/>
      <c r="C17" s="8"/>
      <c r="D17" s="17"/>
      <c r="E17" s="18"/>
      <c r="F17" s="17"/>
      <c r="G17" s="9" t="s">
        <v>51</v>
      </c>
      <c r="H17" s="49" t="s">
        <v>29</v>
      </c>
      <c r="I17" s="50"/>
      <c r="J17" s="50"/>
      <c r="K17" s="51"/>
    </row>
    <row r="18" spans="1:11" ht="14.4" x14ac:dyDescent="0.25">
      <c r="A18" s="16" t="s">
        <v>13</v>
      </c>
      <c r="B18" s="8"/>
      <c r="C18" s="8"/>
      <c r="D18" s="9"/>
      <c r="E18" s="35"/>
      <c r="F18" s="19"/>
      <c r="G18" s="52" t="s">
        <v>53</v>
      </c>
      <c r="H18" s="49" t="s">
        <v>31</v>
      </c>
      <c r="I18" s="50"/>
      <c r="J18" s="50"/>
      <c r="K18" s="70" t="s">
        <v>59</v>
      </c>
    </row>
    <row r="19" spans="1:11" ht="14.4" x14ac:dyDescent="0.25">
      <c r="A19" s="16" t="s">
        <v>14</v>
      </c>
      <c r="B19" s="8"/>
      <c r="C19" s="8"/>
      <c r="D19" s="9"/>
      <c r="E19" s="35"/>
      <c r="F19" s="19"/>
      <c r="G19" s="52" t="s">
        <v>54</v>
      </c>
      <c r="H19" s="49" t="s">
        <v>32</v>
      </c>
      <c r="I19" s="50"/>
      <c r="J19" s="50"/>
      <c r="K19" s="70" t="s">
        <v>60</v>
      </c>
    </row>
    <row r="20" spans="1:11" ht="15" thickBot="1" x14ac:dyDescent="0.3">
      <c r="A20" s="16" t="s">
        <v>10</v>
      </c>
      <c r="B20" s="37"/>
      <c r="C20" s="37"/>
      <c r="D20" s="19"/>
      <c r="F20" s="39"/>
      <c r="G20" s="53" t="s">
        <v>96</v>
      </c>
      <c r="H20" s="38" t="s">
        <v>30</v>
      </c>
      <c r="I20" s="54"/>
      <c r="J20" s="34"/>
      <c r="K20" s="71">
        <v>1</v>
      </c>
    </row>
    <row r="21" spans="1:11" ht="15" thickTop="1" thickBot="1" x14ac:dyDescent="0.3">
      <c r="A21" s="11"/>
      <c r="B21" s="10"/>
      <c r="C21" s="10"/>
      <c r="D21" s="11"/>
      <c r="E21" s="12"/>
      <c r="F21" s="11"/>
      <c r="G21" s="11"/>
      <c r="H21" s="20"/>
      <c r="I21" s="20"/>
      <c r="J21" s="11"/>
      <c r="K21" s="11"/>
    </row>
    <row r="22" spans="1:11" ht="32.4" customHeight="1" thickTop="1" x14ac:dyDescent="0.25">
      <c r="A22" s="76" t="s">
        <v>4</v>
      </c>
      <c r="B22" s="77" t="s">
        <v>8</v>
      </c>
      <c r="C22" s="77" t="s">
        <v>23</v>
      </c>
      <c r="D22" s="77" t="s">
        <v>1</v>
      </c>
      <c r="E22" s="78" t="s">
        <v>22</v>
      </c>
      <c r="F22" s="77" t="s">
        <v>5</v>
      </c>
      <c r="G22" s="77" t="s">
        <v>26</v>
      </c>
      <c r="H22" s="118" t="s">
        <v>38</v>
      </c>
      <c r="I22" s="119"/>
      <c r="J22" s="79" t="s">
        <v>18</v>
      </c>
      <c r="K22" s="116" t="s">
        <v>9</v>
      </c>
    </row>
    <row r="23" spans="1:11" ht="13.95" customHeight="1" x14ac:dyDescent="0.25">
      <c r="A23" s="84"/>
      <c r="B23" s="80"/>
      <c r="C23" s="80"/>
      <c r="D23" s="80"/>
      <c r="E23" s="81"/>
      <c r="F23" s="80"/>
      <c r="G23" s="80"/>
      <c r="H23" s="82"/>
      <c r="I23" s="85"/>
      <c r="J23" s="86"/>
      <c r="K23" s="117"/>
    </row>
    <row r="24" spans="1:11" ht="15.6" x14ac:dyDescent="0.3">
      <c r="A24" s="88">
        <v>1</v>
      </c>
      <c r="B24" s="88" t="s">
        <v>66</v>
      </c>
      <c r="C24" s="88" t="s">
        <v>67</v>
      </c>
      <c r="D24" s="88" t="s">
        <v>68</v>
      </c>
      <c r="E24" s="88" t="s">
        <v>69</v>
      </c>
      <c r="F24" s="88" t="s">
        <v>48</v>
      </c>
      <c r="G24" s="88" t="s">
        <v>70</v>
      </c>
      <c r="H24" s="91"/>
      <c r="I24" s="87"/>
      <c r="J24" s="89"/>
      <c r="K24" s="90"/>
    </row>
    <row r="25" spans="1:11" ht="15" customHeight="1" x14ac:dyDescent="0.3">
      <c r="A25" s="88">
        <v>2</v>
      </c>
      <c r="B25" s="88" t="s">
        <v>71</v>
      </c>
      <c r="C25" s="88" t="s">
        <v>72</v>
      </c>
      <c r="D25" s="88" t="s">
        <v>73</v>
      </c>
      <c r="E25" s="88" t="s">
        <v>74</v>
      </c>
      <c r="F25" s="88" t="s">
        <v>46</v>
      </c>
      <c r="G25" s="88" t="s">
        <v>75</v>
      </c>
      <c r="H25" s="91"/>
      <c r="I25" s="87"/>
      <c r="J25" s="89"/>
      <c r="K25" s="90"/>
    </row>
    <row r="26" spans="1:11" ht="15.6" x14ac:dyDescent="0.3">
      <c r="A26" s="88">
        <v>3</v>
      </c>
      <c r="B26" s="88" t="s">
        <v>76</v>
      </c>
      <c r="C26" s="88" t="s">
        <v>77</v>
      </c>
      <c r="D26" s="88" t="s">
        <v>78</v>
      </c>
      <c r="E26" s="88" t="s">
        <v>79</v>
      </c>
      <c r="F26" s="88" t="s">
        <v>48</v>
      </c>
      <c r="G26" s="88" t="s">
        <v>70</v>
      </c>
      <c r="H26" s="91"/>
      <c r="I26" s="87"/>
      <c r="J26" s="89"/>
      <c r="K26" s="90"/>
    </row>
    <row r="27" spans="1:11" ht="15.6" x14ac:dyDescent="0.3">
      <c r="A27" s="88">
        <v>4</v>
      </c>
      <c r="B27" s="88" t="s">
        <v>80</v>
      </c>
      <c r="C27" s="88" t="s">
        <v>81</v>
      </c>
      <c r="D27" s="88" t="s">
        <v>82</v>
      </c>
      <c r="E27" s="88" t="s">
        <v>83</v>
      </c>
      <c r="F27" s="88" t="s">
        <v>47</v>
      </c>
      <c r="G27" s="88" t="s">
        <v>75</v>
      </c>
      <c r="H27" s="91"/>
      <c r="I27" s="87"/>
      <c r="J27" s="89"/>
      <c r="K27" s="90"/>
    </row>
    <row r="28" spans="1:11" ht="15.6" x14ac:dyDescent="0.3">
      <c r="A28" s="88">
        <v>5</v>
      </c>
      <c r="B28" s="88" t="s">
        <v>84</v>
      </c>
      <c r="C28" s="88" t="s">
        <v>85</v>
      </c>
      <c r="D28" s="88" t="s">
        <v>86</v>
      </c>
      <c r="E28" s="88" t="s">
        <v>87</v>
      </c>
      <c r="F28" s="88" t="s">
        <v>47</v>
      </c>
      <c r="G28" s="88" t="s">
        <v>75</v>
      </c>
      <c r="H28" s="91"/>
      <c r="I28" s="87"/>
      <c r="J28" s="89"/>
      <c r="K28" s="90"/>
    </row>
    <row r="29" spans="1:11" ht="15.6" customHeight="1" x14ac:dyDescent="0.3">
      <c r="A29" s="88">
        <v>6</v>
      </c>
      <c r="B29" s="88" t="s">
        <v>88</v>
      </c>
      <c r="C29" s="88" t="s">
        <v>89</v>
      </c>
      <c r="D29" s="88" t="s">
        <v>90</v>
      </c>
      <c r="E29" s="88" t="s">
        <v>91</v>
      </c>
      <c r="F29" s="88" t="s">
        <v>46</v>
      </c>
      <c r="G29" s="88" t="s">
        <v>75</v>
      </c>
      <c r="H29" s="91"/>
      <c r="I29" s="87"/>
      <c r="J29" s="89"/>
      <c r="K29" s="90"/>
    </row>
    <row r="30" spans="1:11" ht="15.6" x14ac:dyDescent="0.3">
      <c r="A30" s="88">
        <v>7</v>
      </c>
      <c r="B30" s="88" t="s">
        <v>92</v>
      </c>
      <c r="C30" s="88" t="s">
        <v>93</v>
      </c>
      <c r="D30" s="88" t="s">
        <v>94</v>
      </c>
      <c r="E30" s="88" t="s">
        <v>95</v>
      </c>
      <c r="F30" s="88" t="s">
        <v>48</v>
      </c>
      <c r="G30" s="88" t="s">
        <v>70</v>
      </c>
      <c r="H30" s="91"/>
      <c r="I30" s="87"/>
      <c r="J30" s="89"/>
      <c r="K30" s="90"/>
    </row>
    <row r="31" spans="1:11" ht="16.2" thickBot="1" x14ac:dyDescent="0.3">
      <c r="A31" s="83"/>
      <c r="B31" s="83"/>
      <c r="C31" s="83"/>
      <c r="D31" s="83"/>
      <c r="E31" s="83"/>
      <c r="F31" s="83"/>
      <c r="G31" s="83"/>
      <c r="H31" s="21"/>
      <c r="I31" s="21"/>
      <c r="J31" s="22"/>
      <c r="K31" s="22"/>
    </row>
    <row r="32" spans="1:11" ht="15" thickTop="1" x14ac:dyDescent="0.25">
      <c r="A32" s="120" t="s">
        <v>3</v>
      </c>
      <c r="B32" s="121"/>
      <c r="C32" s="121"/>
      <c r="D32" s="121"/>
      <c r="E32" s="48"/>
      <c r="F32" s="48"/>
      <c r="G32" s="122" t="s">
        <v>25</v>
      </c>
      <c r="H32" s="122"/>
      <c r="I32" s="121"/>
      <c r="J32" s="122"/>
      <c r="K32" s="123"/>
    </row>
    <row r="33" spans="1:11" x14ac:dyDescent="0.25">
      <c r="A33" s="62" t="s">
        <v>33</v>
      </c>
      <c r="B33" s="19"/>
      <c r="C33" s="19"/>
      <c r="D33" s="63"/>
      <c r="E33" s="24"/>
      <c r="F33" s="60"/>
      <c r="G33" s="23" t="s">
        <v>21</v>
      </c>
      <c r="H33" s="56">
        <v>2</v>
      </c>
      <c r="I33" s="66"/>
      <c r="J33" s="40" t="s">
        <v>19</v>
      </c>
      <c r="K33" s="69">
        <f>COUNTIF(F24:F30,"ЗМС")</f>
        <v>0</v>
      </c>
    </row>
    <row r="34" spans="1:11" x14ac:dyDescent="0.25">
      <c r="A34" s="62" t="s">
        <v>34</v>
      </c>
      <c r="B34" s="19"/>
      <c r="C34" s="19"/>
      <c r="D34" s="63"/>
      <c r="E34" s="1"/>
      <c r="F34" s="61"/>
      <c r="G34" s="25" t="s">
        <v>43</v>
      </c>
      <c r="H34" s="55">
        <f>H35+H38</f>
        <v>7</v>
      </c>
      <c r="I34" s="58"/>
      <c r="J34" s="40" t="s">
        <v>15</v>
      </c>
      <c r="K34" s="69">
        <f>COUNTIF(F24:F30,"МСМК")</f>
        <v>0</v>
      </c>
    </row>
    <row r="35" spans="1:11" x14ac:dyDescent="0.25">
      <c r="A35" s="62" t="s">
        <v>35</v>
      </c>
      <c r="B35" s="19"/>
      <c r="C35" s="19"/>
      <c r="D35" s="63"/>
      <c r="E35" s="1"/>
      <c r="F35" s="61"/>
      <c r="G35" s="25" t="s">
        <v>44</v>
      </c>
      <c r="H35" s="55">
        <f>H36+H37+H39</f>
        <v>7</v>
      </c>
      <c r="I35" s="58"/>
      <c r="J35" s="40" t="s">
        <v>17</v>
      </c>
      <c r="K35" s="69">
        <f>COUNTIF(F24:F30,"МС")</f>
        <v>0</v>
      </c>
    </row>
    <row r="36" spans="1:11" x14ac:dyDescent="0.25">
      <c r="A36" s="62" t="s">
        <v>36</v>
      </c>
      <c r="B36" s="19"/>
      <c r="C36" s="19"/>
      <c r="D36" s="63"/>
      <c r="E36" s="1"/>
      <c r="F36" s="61"/>
      <c r="G36" s="25" t="s">
        <v>39</v>
      </c>
      <c r="H36" s="56">
        <f>COUNT(A24:A30)</f>
        <v>7</v>
      </c>
      <c r="I36" s="57"/>
      <c r="J36" s="40" t="s">
        <v>20</v>
      </c>
      <c r="K36" s="69">
        <f>COUNTIF(F24:F30,"КМС")</f>
        <v>0</v>
      </c>
    </row>
    <row r="37" spans="1:11" x14ac:dyDescent="0.25">
      <c r="A37" s="62"/>
      <c r="B37" s="19"/>
      <c r="C37" s="19"/>
      <c r="D37" s="63"/>
      <c r="E37" s="1"/>
      <c r="F37" s="61"/>
      <c r="G37" s="25" t="s">
        <v>40</v>
      </c>
      <c r="H37" s="56">
        <f>COUNTIF(A24:A30,"НФ")</f>
        <v>0</v>
      </c>
      <c r="I37" s="57"/>
      <c r="J37" s="75" t="s">
        <v>46</v>
      </c>
      <c r="K37" s="69">
        <f>COUNTIF(F24:F30,"1 сп.р.")</f>
        <v>2</v>
      </c>
    </row>
    <row r="38" spans="1:11" x14ac:dyDescent="0.25">
      <c r="A38" s="62"/>
      <c r="B38" s="19"/>
      <c r="C38" s="19"/>
      <c r="D38" s="63"/>
      <c r="E38" s="1"/>
      <c r="F38" s="61"/>
      <c r="G38" s="25" t="s">
        <v>41</v>
      </c>
      <c r="H38" s="41">
        <f>COUNTIF(A24:A30,"НС")</f>
        <v>0</v>
      </c>
      <c r="I38" s="59"/>
      <c r="J38" s="74" t="s">
        <v>48</v>
      </c>
      <c r="K38" s="69">
        <f>COUNTIF(F24:F30,"2 сп.р.")</f>
        <v>3</v>
      </c>
    </row>
    <row r="39" spans="1:11" x14ac:dyDescent="0.25">
      <c r="A39" s="62"/>
      <c r="B39" s="19"/>
      <c r="C39" s="19"/>
      <c r="D39" s="63"/>
      <c r="E39" s="27"/>
      <c r="F39" s="67"/>
      <c r="G39" s="25" t="s">
        <v>42</v>
      </c>
      <c r="H39" s="41">
        <f>COUNTIF(A24:A30,"ДСКВ")</f>
        <v>0</v>
      </c>
      <c r="I39" s="68"/>
      <c r="J39" s="73" t="s">
        <v>47</v>
      </c>
      <c r="K39" s="69">
        <f>COUNTIF(F24:F30,"3 сп.р.")</f>
        <v>2</v>
      </c>
    </row>
    <row r="40" spans="1:11" x14ac:dyDescent="0.25">
      <c r="A40" s="28"/>
      <c r="K40" s="29"/>
    </row>
    <row r="41" spans="1:11" ht="15.6" x14ac:dyDescent="0.25">
      <c r="A41" s="125" t="s">
        <v>2</v>
      </c>
      <c r="B41" s="126"/>
      <c r="C41" s="126"/>
      <c r="D41" s="126"/>
      <c r="E41" s="127" t="s">
        <v>7</v>
      </c>
      <c r="F41" s="127"/>
      <c r="G41" s="127"/>
      <c r="H41" s="127"/>
      <c r="I41" s="127" t="s">
        <v>37</v>
      </c>
      <c r="J41" s="127"/>
      <c r="K41" s="128"/>
    </row>
    <row r="42" spans="1:11" x14ac:dyDescent="0.25">
      <c r="A42" s="28"/>
      <c r="B42" s="1"/>
      <c r="C42" s="1"/>
      <c r="E42" s="1"/>
      <c r="F42" s="24"/>
      <c r="G42" s="24"/>
      <c r="H42" s="24"/>
      <c r="I42" s="24"/>
      <c r="J42" s="24"/>
      <c r="K42" s="33"/>
    </row>
    <row r="43" spans="1:11" x14ac:dyDescent="0.25">
      <c r="A43" s="30"/>
      <c r="D43" s="31"/>
      <c r="E43" s="64"/>
      <c r="F43" s="31"/>
      <c r="G43" s="31"/>
      <c r="H43" s="65"/>
      <c r="I43" s="65"/>
      <c r="J43" s="31"/>
      <c r="K43" s="32"/>
    </row>
    <row r="44" spans="1:11" x14ac:dyDescent="0.25">
      <c r="A44" s="30"/>
      <c r="D44" s="31"/>
      <c r="E44" s="64"/>
      <c r="F44" s="31"/>
      <c r="G44" s="31"/>
      <c r="H44" s="65"/>
      <c r="I44" s="65"/>
      <c r="J44" s="31"/>
      <c r="K44" s="32"/>
    </row>
    <row r="45" spans="1:11" x14ac:dyDescent="0.25">
      <c r="A45" s="30"/>
      <c r="D45" s="31"/>
      <c r="E45" s="64"/>
      <c r="F45" s="31"/>
      <c r="G45" s="31"/>
      <c r="H45" s="65"/>
      <c r="I45" s="65"/>
      <c r="J45" s="31"/>
      <c r="K45" s="32"/>
    </row>
    <row r="46" spans="1:11" x14ac:dyDescent="0.25">
      <c r="A46" s="30"/>
      <c r="D46" s="31"/>
      <c r="E46" s="64"/>
      <c r="F46" s="31"/>
      <c r="G46" s="31"/>
      <c r="H46" s="65"/>
      <c r="I46" s="65"/>
      <c r="J46" s="31"/>
      <c r="K46" s="32"/>
    </row>
    <row r="47" spans="1:11" ht="16.2" thickBot="1" x14ac:dyDescent="0.3">
      <c r="A47" s="129" t="str">
        <f>G19</f>
        <v>БУКОВА О.Ю.(IК, г. Пенза)</v>
      </c>
      <c r="B47" s="130"/>
      <c r="C47" s="130"/>
      <c r="D47" s="130"/>
      <c r="E47" s="130" t="str">
        <f>G18</f>
        <v>БОЯРОВ В.В. (ВК, г. Саранск)</v>
      </c>
      <c r="F47" s="130"/>
      <c r="G47" s="130"/>
      <c r="H47" s="130"/>
      <c r="I47" s="130" t="str">
        <f>G20</f>
        <v>МЯГКОВ А.О. (IК, г. Саранск)</v>
      </c>
      <c r="J47" s="130"/>
      <c r="K47" s="131"/>
    </row>
    <row r="48" spans="1:11" ht="14.4" thickTop="1" x14ac:dyDescent="0.25"/>
    <row r="49" spans="1:11" ht="18" x14ac:dyDescent="0.25">
      <c r="A49" s="44"/>
      <c r="B49" s="45"/>
      <c r="C49" s="45"/>
      <c r="D49" s="44"/>
      <c r="E49" s="46"/>
      <c r="F49" s="44"/>
      <c r="G49" s="44"/>
      <c r="H49" s="47"/>
      <c r="I49" s="47"/>
      <c r="J49" s="44"/>
      <c r="K49" s="44"/>
    </row>
    <row r="50" spans="1:11" ht="21" x14ac:dyDescent="0.25">
      <c r="A50" s="42"/>
      <c r="B50" s="42"/>
      <c r="C50" s="43"/>
      <c r="D50" s="124"/>
      <c r="E50" s="124"/>
      <c r="F50" s="124"/>
      <c r="G50" s="124"/>
    </row>
    <row r="51" spans="1:11" ht="18" x14ac:dyDescent="0.25">
      <c r="D51" s="44"/>
    </row>
  </sheetData>
  <autoFilter ref="B22:I23">
    <filterColumn colId="6" showButton="0"/>
  </autoFilter>
  <mergeCells count="28">
    <mergeCell ref="A32:D32"/>
    <mergeCell ref="G32:K32"/>
    <mergeCell ref="D50:G50"/>
    <mergeCell ref="A41:D41"/>
    <mergeCell ref="E41:H41"/>
    <mergeCell ref="I41:K41"/>
    <mergeCell ref="A47:D47"/>
    <mergeCell ref="E47:H47"/>
    <mergeCell ref="I47:K47"/>
    <mergeCell ref="A14:D14"/>
    <mergeCell ref="A15:D15"/>
    <mergeCell ref="A16:G16"/>
    <mergeCell ref="H16:K16"/>
    <mergeCell ref="K22:K23"/>
    <mergeCell ref="H22:I22"/>
    <mergeCell ref="A13:K13"/>
    <mergeCell ref="A1:K1"/>
    <mergeCell ref="A2:K2"/>
    <mergeCell ref="A3:K3"/>
    <mergeCell ref="A4:K4"/>
    <mergeCell ref="A5:K5"/>
    <mergeCell ref="A7:K7"/>
    <mergeCell ref="A8:K8"/>
    <mergeCell ref="A9:K9"/>
    <mergeCell ref="A10:K10"/>
    <mergeCell ref="A11:K11"/>
    <mergeCell ref="A12:K12"/>
    <mergeCell ref="A6:K6"/>
  </mergeCells>
  <pageMargins left="0.70866141732283472" right="0.70866141732283472" top="0.74803149606299213" bottom="0.74803149606299213" header="0.31496062992125984" footer="0.31496062992125984"/>
  <pageSetup paperSize="9" scale="52" orientation="portrait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ПФО КЛАССИК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Ольга</cp:lastModifiedBy>
  <cp:lastPrinted>2025-06-06T12:57:00Z</cp:lastPrinted>
  <dcterms:created xsi:type="dcterms:W3CDTF">1996-10-08T23:32:33Z</dcterms:created>
  <dcterms:modified xsi:type="dcterms:W3CDTF">2025-06-06T13:12:06Z</dcterms:modified>
</cp:coreProperties>
</file>