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5" yWindow="-105" windowWidth="19440" windowHeight="12570" tabRatio="789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время'!$A$1:$K$53</definedName>
  </definedNames>
  <calcPr calcId="145621"/>
</workbook>
</file>

<file path=xl/calcChain.xml><?xml version="1.0" encoding="utf-8"?>
<calcChain xmlns="http://schemas.openxmlformats.org/spreadsheetml/2006/main">
  <c r="K45" i="106" l="1"/>
  <c r="K44" i="106"/>
  <c r="K43" i="106"/>
  <c r="K42" i="106"/>
  <c r="H45" i="106" l="1"/>
  <c r="H44" i="106" l="1"/>
  <c r="H43" i="106"/>
  <c r="K41" i="106"/>
  <c r="K40" i="106"/>
  <c r="K39" i="106"/>
  <c r="I53" i="106" l="1"/>
  <c r="E53" i="106"/>
  <c r="A53" i="106"/>
</calcChain>
</file>

<file path=xl/sharedStrings.xml><?xml version="1.0" encoding="utf-8"?>
<sst xmlns="http://schemas.openxmlformats.org/spreadsheetml/2006/main" count="172" uniqueCount="144">
  <si>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</si>
  <si>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</si>
  <si>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</si>
  <si>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</si>
  <si>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</si>
  <si>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</si>
  <si>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</si>
  <si>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</si>
  <si>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</si>
  <si>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</si>
  <si>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</si>
  <si>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</si>
  <si>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</si>
  <si>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</si>
  <si>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</si>
  <si>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</si>
  <si>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</si>
  <si>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</si>
  <si>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</si>
  <si>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</si>
  <si>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</si>
  <si>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</si>
  <si>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</si>
  <si>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</si>
  <si>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</si>
  <si>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</si>
  <si>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</si>
  <si>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</si>
  <si>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</si>
  <si>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</si>
  <si>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</si>
  <si>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</si>
  <si>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</si>
  <si>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</si>
  <si>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</si>
  <si>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</si>
  <si>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</si>
  <si>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</si>
  <si>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</si>
  <si>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</si>
  <si>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</si>
  <si>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</si>
  <si>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</si>
  <si>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</si>
  <si>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</si>
  <si>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</si>
  <si>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</si>
  <si>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</si>
  <si>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</si>
  <si>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</si>
  <si>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</si>
  <si>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Юноши 15-16 лет</t>
  </si>
  <si>
    <t>ЧЕРНЫШОВ М.Ю. (г.Пенза)</t>
  </si>
  <si>
    <t>БОЯРОВ В.В. (ВК,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</si>
  <si>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20м </t>
    </r>
  </si>
  <si>
    <t>МЕСТО ПРОВЕДЕНИЯ: г.Пенза</t>
  </si>
  <si>
    <t>3 м</t>
  </si>
  <si>
    <t>БУКОВА О.Ю.(IК, г. Пенза)</t>
  </si>
  <si>
    <t>372 м</t>
  </si>
  <si>
    <t>КОЧЕТКОВ Д.А.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</si>
  <si>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</si>
  <si>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</si>
  <si>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</si>
  <si>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85</t>
  </si>
  <si>
    <t>10090065086</t>
  </si>
  <si>
    <t>Есин Николай</t>
  </si>
  <si>
    <t>02.09.2009</t>
  </si>
  <si>
    <t>Мордовия</t>
  </si>
  <si>
    <t>60</t>
  </si>
  <si>
    <t>10093067339</t>
  </si>
  <si>
    <t>Козинка Роман</t>
  </si>
  <si>
    <t>13.12.2008</t>
  </si>
  <si>
    <t>10090868974</t>
  </si>
  <si>
    <t>Подрядчиков Александр</t>
  </si>
  <si>
    <t>19.08.2008</t>
  </si>
  <si>
    <t>123</t>
  </si>
  <si>
    <t>10076198534</t>
  </si>
  <si>
    <t>Журавлев Артем</t>
  </si>
  <si>
    <t>26.03.2009</t>
  </si>
  <si>
    <t>0:00:40,50</t>
  </si>
  <si>
    <t>81</t>
  </si>
  <si>
    <t>10090064480</t>
  </si>
  <si>
    <t>Журавлев Михаил</t>
  </si>
  <si>
    <t>30.04.2009</t>
  </si>
  <si>
    <t>36</t>
  </si>
  <si>
    <t>10100092058</t>
  </si>
  <si>
    <t>Стульников Олег</t>
  </si>
  <si>
    <t>30.12.2009</t>
  </si>
  <si>
    <t>Пензенская обл.</t>
  </si>
  <si>
    <t>471</t>
  </si>
  <si>
    <t>10129677563</t>
  </si>
  <si>
    <t>Луньков Ярослав</t>
  </si>
  <si>
    <t>07.08.2009</t>
  </si>
  <si>
    <t>Удмуртская Республика</t>
  </si>
  <si>
    <t>14</t>
  </si>
  <si>
    <t>10103548692</t>
  </si>
  <si>
    <t>Шабанов Матвей</t>
  </si>
  <si>
    <t>14.07.2009</t>
  </si>
  <si>
    <t>69</t>
  </si>
  <si>
    <t>10149669566</t>
  </si>
  <si>
    <t>Коровай Тимофей</t>
  </si>
  <si>
    <t>13.11.2009</t>
  </si>
  <si>
    <t>588</t>
  </si>
  <si>
    <t>10112811788</t>
  </si>
  <si>
    <t>Уралев Александр</t>
  </si>
  <si>
    <t>03.06.2009</t>
  </si>
  <si>
    <t>77</t>
  </si>
  <si>
    <t>10138536390</t>
  </si>
  <si>
    <t>Мальков Евгений</t>
  </si>
  <si>
    <t>07.12.2009</t>
  </si>
  <si>
    <t>0:00:38,49</t>
  </si>
  <si>
    <t>41</t>
  </si>
  <si>
    <t>0:00:39,78</t>
  </si>
  <si>
    <t>0:00:39,93</t>
  </si>
  <si>
    <t>0:00:40,33</t>
  </si>
  <si>
    <t>45</t>
  </si>
  <si>
    <t>10092373585</t>
  </si>
  <si>
    <t>Тельнов Лев</t>
  </si>
  <si>
    <t>12.11.2009</t>
  </si>
  <si>
    <t>0:00:40,49</t>
  </si>
  <si>
    <t>0:00:40,60</t>
  </si>
  <si>
    <t>184</t>
  </si>
  <si>
    <t>10092520503</t>
  </si>
  <si>
    <t>Козионов Константин</t>
  </si>
  <si>
    <t>24.02.2008</t>
  </si>
  <si>
    <t>0:00:41,79</t>
  </si>
  <si>
    <t>0:00:41,85</t>
  </si>
  <si>
    <t>585</t>
  </si>
  <si>
    <t>10102332152</t>
  </si>
  <si>
    <t>Морозов Ярослав</t>
  </si>
  <si>
    <t>29.06.2009</t>
  </si>
  <si>
    <t>0:00:42,69</t>
  </si>
  <si>
    <t>0:00:43,84</t>
  </si>
  <si>
    <t>0:00:45,44</t>
  </si>
  <si>
    <t>111</t>
  </si>
  <si>
    <t>10105844461</t>
  </si>
  <si>
    <t>Сухих Егор</t>
  </si>
  <si>
    <t>18.08.2009</t>
  </si>
  <si>
    <t>0:00:45,50</t>
  </si>
  <si>
    <t>0:00:47,00</t>
  </si>
  <si>
    <t>0:00:54,84</t>
  </si>
  <si>
    <t>ДАТА ПРОВЕДЕНИЯ: 20 июня 2024г.</t>
  </si>
  <si>
    <t>МЕЖРЕГИОНАЛЬНЫЕ СОРЕВНОВАНИЯ (ППФО)</t>
  </si>
  <si>
    <t>№ ЕКП 2024: 2008580018019394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</si>
</sst>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1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0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4" xfId="2" applyNumberFormat="1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vertical="center"/>
    </xf>
    <xf numFmtId="165" fontId="16" fillId="0" borderId="18" xfId="2" applyNumberFormat="1" applyFont="1" applyBorder="1" applyAlignment="1">
      <alignment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16" fillId="2" borderId="28" xfId="7" applyFont="1" applyFill="1" applyBorder="1" applyAlignment="1">
      <alignment vertical="center" wrapText="1"/>
    </xf>
    <xf numFmtId="0" fontId="21" fillId="0" borderId="21" xfId="0" applyFont="1" applyBorder="1" applyAlignment="1">
      <alignment horizontal="center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2" fillId="0" borderId="21" xfId="2" applyFont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center" vertical="center" wrapText="1"/>
    </xf>
    <xf numFmtId="0" fontId="16" fillId="2" borderId="27" xfId="7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/>
    </xf>
    <xf numFmtId="0" fontId="22" fillId="0" borderId="21" xfId="2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165" fontId="12" fillId="0" borderId="21" xfId="2" applyNumberFormat="1" applyFont="1" applyBorder="1" applyAlignment="1">
      <alignment vertical="center" wrapText="1"/>
    </xf>
    <xf numFmtId="0" fontId="10" fillId="0" borderId="21" xfId="2" applyFont="1" applyBorder="1" applyAlignment="1">
      <alignment vertical="center" wrapText="1"/>
    </xf>
    <xf numFmtId="0" fontId="10" fillId="0" borderId="21" xfId="2" applyFont="1" applyBorder="1" applyAlignment="1">
      <alignment horizontal="right" vertical="center" wrapText="1"/>
    </xf>
    <xf numFmtId="0" fontId="10" fillId="0" borderId="22" xfId="2" applyFont="1" applyBorder="1" applyAlignment="1">
      <alignment horizontal="right" vertical="center" wrapText="1"/>
    </xf>
    <xf numFmtId="0" fontId="16" fillId="2" borderId="29" xfId="2" applyFont="1" applyFill="1" applyBorder="1" applyAlignment="1">
      <alignment horizontal="center" vertical="center"/>
    </xf>
    <xf numFmtId="0" fontId="16" fillId="2" borderId="29" xfId="7" applyFont="1" applyFill="1" applyBorder="1" applyAlignment="1">
      <alignment horizontal="center" vertical="center" wrapText="1"/>
    </xf>
    <xf numFmtId="14" fontId="16" fillId="2" borderId="29" xfId="7" applyNumberFormat="1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23" fillId="0" borderId="21" xfId="0" applyFont="1" applyFill="1" applyBorder="1" applyAlignment="1">
      <alignment horizont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942974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3630" y="84032"/>
          <a:ext cx="1485011" cy="984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11766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57"/>
  <sheetViews>
    <sheetView tabSelected="1" view="pageBreakPreview" topLeftCell="A22" zoomScale="90" zoomScaleNormal="70" zoomScaleSheetLayoutView="90" zoomScalePageLayoutView="50" workbookViewId="0">
      <selection activeCell="G17" sqref="G17"/>
    </sheetView>
  </sheetViews>
  <sheetFormatPr defaultColWidth="9.140625" defaultRowHeight="12.75" x14ac:dyDescent="0.2"/>
  <cols>
    <col min="1" max="1" width="7" style="1" customWidth="1"/>
    <col min="2" max="2" width="7.85546875" style="26" customWidth="1"/>
    <col min="3" max="3" width="14.7109375" style="26" customWidth="1"/>
    <col min="4" max="4" width="23.28515625" style="1" customWidth="1"/>
    <col min="5" max="5" width="13.5703125" style="11" customWidth="1"/>
    <col min="6" max="6" width="9.5703125" style="1" customWidth="1"/>
    <col min="7" max="7" width="28.28515625" style="1" customWidth="1"/>
    <col min="8" max="8" width="15.28515625" style="21" customWidth="1"/>
    <col min="9" max="9" width="5.140625" style="21" customWidth="1"/>
    <col min="10" max="10" width="13.7109375" style="1" customWidth="1"/>
    <col min="11" max="11" width="15" style="1" customWidth="1"/>
    <col min="12" max="16384" width="9.140625" style="1"/>
  </cols>
  <sheetData>
    <row r="1" spans="1:11" customFormat="1" ht="21" x14ac:dyDescent="0.2">
      <c r="A1" s="96" t="s">
        <v>28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customFormat="1" ht="21" x14ac:dyDescent="0.2">
      <c r="A2" s="96" t="s">
        <v>27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customFormat="1" ht="21" x14ac:dyDescent="0.2">
      <c r="A3" s="96" t="s">
        <v>60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customFormat="1" ht="21" x14ac:dyDescent="0.2">
      <c r="A4" s="96" t="s">
        <v>61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customFormat="1" ht="21" x14ac:dyDescent="0.2">
      <c r="A5" s="96" t="s">
        <v>62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1" customFormat="1" ht="28.5" x14ac:dyDescent="0.2">
      <c r="A6" s="97" t="s">
        <v>142</v>
      </c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1" customFormat="1" ht="21" x14ac:dyDescent="0.2">
      <c r="A7" s="98" t="s">
        <v>11</v>
      </c>
      <c r="B7" s="98"/>
      <c r="C7" s="98"/>
      <c r="D7" s="98"/>
      <c r="E7" s="98"/>
      <c r="F7" s="98"/>
      <c r="G7" s="98"/>
      <c r="H7" s="98"/>
      <c r="I7" s="98"/>
      <c r="J7" s="98"/>
      <c r="K7" s="98"/>
    </row>
    <row r="8" spans="1:11" customFormat="1" ht="21.75" thickBot="1" x14ac:dyDescent="0.25">
      <c r="A8" s="99" t="s">
        <v>24</v>
      </c>
      <c r="B8" s="99"/>
      <c r="C8" s="99"/>
      <c r="D8" s="99"/>
      <c r="E8" s="99"/>
      <c r="F8" s="99"/>
      <c r="G8" s="99"/>
      <c r="H8" s="99"/>
      <c r="I8" s="99"/>
      <c r="J8" s="99"/>
      <c r="K8" s="99"/>
    </row>
    <row r="9" spans="1:11" ht="19.5" customHeight="1" thickTop="1" x14ac:dyDescent="0.2">
      <c r="A9" s="100" t="s">
        <v>16</v>
      </c>
      <c r="B9" s="101"/>
      <c r="C9" s="101"/>
      <c r="D9" s="101"/>
      <c r="E9" s="101"/>
      <c r="F9" s="101"/>
      <c r="G9" s="101"/>
      <c r="H9" s="101"/>
      <c r="I9" s="101"/>
      <c r="J9" s="101"/>
      <c r="K9" s="102"/>
    </row>
    <row r="10" spans="1:11" ht="18" customHeight="1" x14ac:dyDescent="0.2">
      <c r="A10" s="103" t="s">
        <v>39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5"/>
    </row>
    <row r="11" spans="1:11" ht="19.5" customHeight="1" x14ac:dyDescent="0.2">
      <c r="A11" s="103" t="s">
        <v>51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5"/>
    </row>
    <row r="12" spans="1:11" ht="5.25" customHeight="1" x14ac:dyDescent="0.2">
      <c r="A12" s="93" t="s">
        <v>24</v>
      </c>
      <c r="B12" s="94"/>
      <c r="C12" s="94"/>
      <c r="D12" s="94"/>
      <c r="E12" s="94"/>
      <c r="F12" s="94"/>
      <c r="G12" s="94"/>
      <c r="H12" s="94"/>
      <c r="I12" s="94"/>
      <c r="J12" s="94"/>
      <c r="K12" s="95"/>
    </row>
    <row r="13" spans="1:11" ht="15.75" x14ac:dyDescent="0.2">
      <c r="A13" s="106" t="s">
        <v>55</v>
      </c>
      <c r="B13" s="107"/>
      <c r="C13" s="107"/>
      <c r="D13" s="107"/>
      <c r="E13" s="2"/>
      <c r="F13" s="82" t="s">
        <v>54</v>
      </c>
      <c r="G13" s="82"/>
      <c r="H13" s="12"/>
      <c r="I13" s="12"/>
      <c r="J13" s="3"/>
      <c r="K13" s="4" t="s">
        <v>44</v>
      </c>
    </row>
    <row r="14" spans="1:11" ht="15.75" x14ac:dyDescent="0.2">
      <c r="A14" s="108" t="s">
        <v>141</v>
      </c>
      <c r="B14" s="109"/>
      <c r="C14" s="109"/>
      <c r="D14" s="109"/>
      <c r="E14" s="5"/>
      <c r="F14" s="31" t="s">
        <v>50</v>
      </c>
      <c r="G14" s="31"/>
      <c r="H14" s="13"/>
      <c r="I14" s="13"/>
      <c r="J14" s="6"/>
      <c r="K14" s="7" t="s">
        <v>143</v>
      </c>
    </row>
    <row r="15" spans="1:11" ht="15" x14ac:dyDescent="0.2">
      <c r="A15" s="110" t="s">
        <v>6</v>
      </c>
      <c r="B15" s="111"/>
      <c r="C15" s="111"/>
      <c r="D15" s="111"/>
      <c r="E15" s="111"/>
      <c r="F15" s="111"/>
      <c r="G15" s="112"/>
      <c r="H15" s="113" t="s">
        <v>0</v>
      </c>
      <c r="I15" s="114"/>
      <c r="J15" s="114"/>
      <c r="K15" s="115"/>
    </row>
    <row r="16" spans="1:11" ht="24.95" customHeight="1" x14ac:dyDescent="0.2">
      <c r="A16" s="14" t="s">
        <v>12</v>
      </c>
      <c r="B16" s="8"/>
      <c r="C16" s="8"/>
      <c r="D16" s="15"/>
      <c r="E16" s="16"/>
      <c r="F16" s="15"/>
      <c r="G16" s="9" t="s">
        <v>52</v>
      </c>
      <c r="H16" s="43" t="s">
        <v>29</v>
      </c>
      <c r="I16" s="44"/>
      <c r="J16" s="44"/>
      <c r="K16" s="45"/>
    </row>
    <row r="17" spans="1:11" ht="24.95" customHeight="1" x14ac:dyDescent="0.2">
      <c r="A17" s="14" t="s">
        <v>13</v>
      </c>
      <c r="B17" s="8"/>
      <c r="C17" s="8"/>
      <c r="D17" s="9"/>
      <c r="E17" s="30"/>
      <c r="F17" s="17"/>
      <c r="G17" s="87" t="s">
        <v>53</v>
      </c>
      <c r="H17" s="43" t="s">
        <v>31</v>
      </c>
      <c r="I17" s="44"/>
      <c r="J17" s="44"/>
      <c r="K17" s="62" t="s">
        <v>56</v>
      </c>
    </row>
    <row r="18" spans="1:11" ht="24.95" customHeight="1" x14ac:dyDescent="0.2">
      <c r="A18" s="14" t="s">
        <v>14</v>
      </c>
      <c r="B18" s="8"/>
      <c r="C18" s="8"/>
      <c r="D18" s="9"/>
      <c r="E18" s="30"/>
      <c r="F18" s="17"/>
      <c r="G18" s="87" t="s">
        <v>57</v>
      </c>
      <c r="H18" s="43" t="s">
        <v>32</v>
      </c>
      <c r="I18" s="44"/>
      <c r="J18" s="44"/>
      <c r="K18" s="62" t="s">
        <v>58</v>
      </c>
    </row>
    <row r="19" spans="1:11" ht="24.95" customHeight="1" thickBot="1" x14ac:dyDescent="0.25">
      <c r="A19" s="14" t="s">
        <v>10</v>
      </c>
      <c r="B19" s="32"/>
      <c r="C19" s="32"/>
      <c r="D19" s="17"/>
      <c r="F19" s="34"/>
      <c r="G19" s="88" t="s">
        <v>59</v>
      </c>
      <c r="H19" s="33" t="s">
        <v>30</v>
      </c>
      <c r="I19" s="46"/>
      <c r="J19" s="29"/>
      <c r="K19" s="63">
        <v>1</v>
      </c>
    </row>
    <row r="20" spans="1:11" ht="7.5" customHeight="1" thickTop="1" x14ac:dyDescent="0.2">
      <c r="A20" s="65"/>
      <c r="B20" s="66"/>
      <c r="C20" s="66"/>
      <c r="D20" s="65"/>
      <c r="E20" s="67"/>
      <c r="F20" s="65"/>
      <c r="G20" s="65"/>
      <c r="H20" s="68"/>
      <c r="I20" s="68"/>
      <c r="J20" s="65"/>
      <c r="K20" s="65"/>
    </row>
    <row r="21" spans="1:11" s="10" customFormat="1" ht="36.75" customHeight="1" x14ac:dyDescent="0.2">
      <c r="A21" s="89" t="s">
        <v>4</v>
      </c>
      <c r="B21" s="90" t="s">
        <v>8</v>
      </c>
      <c r="C21" s="90" t="s">
        <v>23</v>
      </c>
      <c r="D21" s="90" t="s">
        <v>1</v>
      </c>
      <c r="E21" s="91" t="s">
        <v>22</v>
      </c>
      <c r="F21" s="90" t="s">
        <v>5</v>
      </c>
      <c r="G21" s="90" t="s">
        <v>26</v>
      </c>
      <c r="H21" s="81" t="s">
        <v>38</v>
      </c>
      <c r="I21" s="71"/>
      <c r="J21" s="80" t="s">
        <v>18</v>
      </c>
      <c r="K21" s="80" t="s">
        <v>9</v>
      </c>
    </row>
    <row r="22" spans="1:11" s="75" customFormat="1" ht="24.95" customHeight="1" x14ac:dyDescent="0.25">
      <c r="A22" s="92">
        <v>1</v>
      </c>
      <c r="B22" s="129" t="s">
        <v>63</v>
      </c>
      <c r="C22" s="129" t="s">
        <v>64</v>
      </c>
      <c r="D22" s="129" t="s">
        <v>65</v>
      </c>
      <c r="E22" s="129" t="s">
        <v>66</v>
      </c>
      <c r="F22" s="129" t="s">
        <v>47</v>
      </c>
      <c r="G22" s="129" t="s">
        <v>67</v>
      </c>
      <c r="H22" s="129" t="s">
        <v>110</v>
      </c>
      <c r="I22" s="72"/>
      <c r="J22" s="73"/>
      <c r="K22" s="74"/>
    </row>
    <row r="23" spans="1:11" s="75" customFormat="1" ht="24.95" customHeight="1" x14ac:dyDescent="0.25">
      <c r="A23" s="92">
        <v>2</v>
      </c>
      <c r="B23" s="129" t="s">
        <v>111</v>
      </c>
      <c r="C23" s="129" t="s">
        <v>72</v>
      </c>
      <c r="D23" s="129" t="s">
        <v>73</v>
      </c>
      <c r="E23" s="129" t="s">
        <v>74</v>
      </c>
      <c r="F23" s="129" t="s">
        <v>20</v>
      </c>
      <c r="G23" s="129" t="s">
        <v>67</v>
      </c>
      <c r="H23" s="129" t="s">
        <v>112</v>
      </c>
      <c r="I23" s="72"/>
      <c r="J23" s="76"/>
      <c r="K23" s="77"/>
    </row>
    <row r="24" spans="1:11" s="75" customFormat="1" ht="24.95" customHeight="1" x14ac:dyDescent="0.25">
      <c r="A24" s="92">
        <v>3</v>
      </c>
      <c r="B24" s="129" t="s">
        <v>68</v>
      </c>
      <c r="C24" s="129" t="s">
        <v>69</v>
      </c>
      <c r="D24" s="129" t="s">
        <v>70</v>
      </c>
      <c r="E24" s="129" t="s">
        <v>71</v>
      </c>
      <c r="F24" s="129" t="s">
        <v>20</v>
      </c>
      <c r="G24" s="129" t="s">
        <v>67</v>
      </c>
      <c r="H24" s="129" t="s">
        <v>113</v>
      </c>
      <c r="I24" s="72"/>
      <c r="J24" s="76"/>
      <c r="K24" s="77"/>
    </row>
    <row r="25" spans="1:11" s="75" customFormat="1" ht="24.95" customHeight="1" x14ac:dyDescent="0.25">
      <c r="A25" s="92">
        <v>4</v>
      </c>
      <c r="B25" s="129" t="s">
        <v>80</v>
      </c>
      <c r="C25" s="129" t="s">
        <v>81</v>
      </c>
      <c r="D25" s="129" t="s">
        <v>82</v>
      </c>
      <c r="E25" s="129" t="s">
        <v>83</v>
      </c>
      <c r="F25" s="129" t="s">
        <v>20</v>
      </c>
      <c r="G25" s="129" t="s">
        <v>67</v>
      </c>
      <c r="H25" s="129" t="s">
        <v>114</v>
      </c>
      <c r="I25" s="72"/>
      <c r="J25" s="76"/>
      <c r="K25" s="78"/>
    </row>
    <row r="26" spans="1:11" s="75" customFormat="1" ht="24.95" customHeight="1" x14ac:dyDescent="0.25">
      <c r="A26" s="92">
        <v>5</v>
      </c>
      <c r="B26" s="129" t="s">
        <v>115</v>
      </c>
      <c r="C26" s="129" t="s">
        <v>116</v>
      </c>
      <c r="D26" s="129" t="s">
        <v>117</v>
      </c>
      <c r="E26" s="129" t="s">
        <v>118</v>
      </c>
      <c r="F26" s="129" t="s">
        <v>47</v>
      </c>
      <c r="G26" s="129" t="s">
        <v>88</v>
      </c>
      <c r="H26" s="129" t="s">
        <v>119</v>
      </c>
      <c r="I26" s="72"/>
      <c r="J26" s="76"/>
      <c r="K26" s="78"/>
    </row>
    <row r="27" spans="1:11" s="75" customFormat="1" ht="24.95" customHeight="1" x14ac:dyDescent="0.25">
      <c r="A27" s="92">
        <v>6</v>
      </c>
      <c r="B27" s="129" t="s">
        <v>75</v>
      </c>
      <c r="C27" s="129" t="s">
        <v>76</v>
      </c>
      <c r="D27" s="129" t="s">
        <v>77</v>
      </c>
      <c r="E27" s="129" t="s">
        <v>78</v>
      </c>
      <c r="F27" s="129" t="s">
        <v>47</v>
      </c>
      <c r="G27" s="129" t="s">
        <v>67</v>
      </c>
      <c r="H27" s="129" t="s">
        <v>79</v>
      </c>
      <c r="I27" s="72"/>
      <c r="J27" s="76"/>
      <c r="K27" s="78"/>
    </row>
    <row r="28" spans="1:11" s="75" customFormat="1" ht="24.95" customHeight="1" x14ac:dyDescent="0.25">
      <c r="A28" s="92">
        <v>7</v>
      </c>
      <c r="B28" s="129" t="s">
        <v>89</v>
      </c>
      <c r="C28" s="129" t="s">
        <v>90</v>
      </c>
      <c r="D28" s="129" t="s">
        <v>91</v>
      </c>
      <c r="E28" s="129" t="s">
        <v>92</v>
      </c>
      <c r="F28" s="129" t="s">
        <v>49</v>
      </c>
      <c r="G28" s="129" t="s">
        <v>93</v>
      </c>
      <c r="H28" s="129" t="s">
        <v>120</v>
      </c>
      <c r="I28" s="72"/>
      <c r="J28" s="76"/>
      <c r="K28" s="78"/>
    </row>
    <row r="29" spans="1:11" s="75" customFormat="1" ht="24.95" customHeight="1" x14ac:dyDescent="0.25">
      <c r="A29" s="92">
        <v>8</v>
      </c>
      <c r="B29" s="129" t="s">
        <v>121</v>
      </c>
      <c r="C29" s="129" t="s">
        <v>122</v>
      </c>
      <c r="D29" s="129" t="s">
        <v>123</v>
      </c>
      <c r="E29" s="129" t="s">
        <v>124</v>
      </c>
      <c r="F29" s="129" t="s">
        <v>47</v>
      </c>
      <c r="G29" s="129" t="s">
        <v>93</v>
      </c>
      <c r="H29" s="129" t="s">
        <v>125</v>
      </c>
      <c r="I29" s="72"/>
      <c r="J29" s="76"/>
      <c r="K29" s="78"/>
    </row>
    <row r="30" spans="1:11" s="75" customFormat="1" ht="24.95" customHeight="1" x14ac:dyDescent="0.25">
      <c r="A30" s="92">
        <v>9</v>
      </c>
      <c r="B30" s="129" t="s">
        <v>84</v>
      </c>
      <c r="C30" s="129" t="s">
        <v>85</v>
      </c>
      <c r="D30" s="129" t="s">
        <v>86</v>
      </c>
      <c r="E30" s="129" t="s">
        <v>87</v>
      </c>
      <c r="F30" s="129" t="s">
        <v>47</v>
      </c>
      <c r="G30" s="129" t="s">
        <v>88</v>
      </c>
      <c r="H30" s="129" t="s">
        <v>126</v>
      </c>
      <c r="I30" s="72"/>
      <c r="J30" s="76"/>
      <c r="K30" s="78"/>
    </row>
    <row r="31" spans="1:11" s="75" customFormat="1" ht="24.95" customHeight="1" x14ac:dyDescent="0.25">
      <c r="A31" s="92">
        <v>10</v>
      </c>
      <c r="B31" s="129" t="s">
        <v>127</v>
      </c>
      <c r="C31" s="129" t="s">
        <v>128</v>
      </c>
      <c r="D31" s="129" t="s">
        <v>129</v>
      </c>
      <c r="E31" s="129" t="s">
        <v>130</v>
      </c>
      <c r="F31" s="129" t="s">
        <v>47</v>
      </c>
      <c r="G31" s="129" t="s">
        <v>88</v>
      </c>
      <c r="H31" s="129" t="s">
        <v>131</v>
      </c>
      <c r="I31" s="72"/>
      <c r="J31" s="76"/>
      <c r="K31" s="78"/>
    </row>
    <row r="32" spans="1:11" s="75" customFormat="1" ht="24.95" customHeight="1" x14ac:dyDescent="0.25">
      <c r="A32" s="92">
        <v>11</v>
      </c>
      <c r="B32" s="129" t="s">
        <v>94</v>
      </c>
      <c r="C32" s="129" t="s">
        <v>95</v>
      </c>
      <c r="D32" s="129" t="s">
        <v>96</v>
      </c>
      <c r="E32" s="129" t="s">
        <v>97</v>
      </c>
      <c r="F32" s="129" t="s">
        <v>47</v>
      </c>
      <c r="G32" s="129" t="s">
        <v>88</v>
      </c>
      <c r="H32" s="129" t="s">
        <v>132</v>
      </c>
      <c r="I32" s="72"/>
      <c r="J32" s="76"/>
      <c r="K32" s="78"/>
    </row>
    <row r="33" spans="1:11" s="75" customFormat="1" ht="24.95" customHeight="1" x14ac:dyDescent="0.25">
      <c r="A33" s="92">
        <v>12</v>
      </c>
      <c r="B33" s="129" t="s">
        <v>98</v>
      </c>
      <c r="C33" s="129" t="s">
        <v>99</v>
      </c>
      <c r="D33" s="129" t="s">
        <v>100</v>
      </c>
      <c r="E33" s="129" t="s">
        <v>101</v>
      </c>
      <c r="F33" s="129" t="s">
        <v>48</v>
      </c>
      <c r="G33" s="129" t="s">
        <v>67</v>
      </c>
      <c r="H33" s="129" t="s">
        <v>133</v>
      </c>
      <c r="I33" s="72"/>
      <c r="J33" s="76"/>
      <c r="K33" s="78"/>
    </row>
    <row r="34" spans="1:11" s="75" customFormat="1" ht="24.95" customHeight="1" x14ac:dyDescent="0.25">
      <c r="A34" s="92">
        <v>13</v>
      </c>
      <c r="B34" s="129" t="s">
        <v>134</v>
      </c>
      <c r="C34" s="129" t="s">
        <v>135</v>
      </c>
      <c r="D34" s="129" t="s">
        <v>136</v>
      </c>
      <c r="E34" s="129" t="s">
        <v>137</v>
      </c>
      <c r="F34" s="129" t="s">
        <v>49</v>
      </c>
      <c r="G34" s="129" t="s">
        <v>93</v>
      </c>
      <c r="H34" s="129" t="s">
        <v>138</v>
      </c>
      <c r="I34" s="72"/>
      <c r="J34" s="76"/>
      <c r="K34" s="78"/>
    </row>
    <row r="35" spans="1:11" s="75" customFormat="1" ht="24.95" customHeight="1" x14ac:dyDescent="0.25">
      <c r="A35" s="92">
        <v>14</v>
      </c>
      <c r="B35" s="129" t="s">
        <v>102</v>
      </c>
      <c r="C35" s="129" t="s">
        <v>103</v>
      </c>
      <c r="D35" s="129" t="s">
        <v>104</v>
      </c>
      <c r="E35" s="129" t="s">
        <v>105</v>
      </c>
      <c r="F35" s="129" t="s">
        <v>47</v>
      </c>
      <c r="G35" s="129" t="s">
        <v>88</v>
      </c>
      <c r="H35" s="129" t="s">
        <v>139</v>
      </c>
      <c r="I35" s="72"/>
      <c r="J35" s="76"/>
      <c r="K35" s="78"/>
    </row>
    <row r="36" spans="1:11" s="75" customFormat="1" ht="24.95" customHeight="1" x14ac:dyDescent="0.25">
      <c r="A36" s="92">
        <v>15</v>
      </c>
      <c r="B36" s="129" t="s">
        <v>106</v>
      </c>
      <c r="C36" s="129" t="s">
        <v>107</v>
      </c>
      <c r="D36" s="129" t="s">
        <v>108</v>
      </c>
      <c r="E36" s="129" t="s">
        <v>109</v>
      </c>
      <c r="F36" s="129" t="s">
        <v>47</v>
      </c>
      <c r="G36" s="129" t="s">
        <v>88</v>
      </c>
      <c r="H36" s="129" t="s">
        <v>140</v>
      </c>
      <c r="I36" s="72"/>
      <c r="J36" s="79"/>
      <c r="K36" s="79"/>
    </row>
    <row r="37" spans="1:11" ht="24.95" customHeight="1" x14ac:dyDescent="0.25">
      <c r="A37" s="83"/>
      <c r="B37" s="84"/>
      <c r="C37" s="84"/>
      <c r="D37" s="84"/>
      <c r="E37" s="84"/>
      <c r="F37" s="84"/>
      <c r="G37" s="84"/>
      <c r="H37" s="85"/>
      <c r="I37" s="85"/>
      <c r="J37" s="86"/>
      <c r="K37" s="86"/>
    </row>
    <row r="38" spans="1:11" ht="15" x14ac:dyDescent="0.2">
      <c r="A38" s="117" t="s">
        <v>3</v>
      </c>
      <c r="B38" s="118"/>
      <c r="C38" s="118"/>
      <c r="D38" s="118"/>
      <c r="E38" s="64"/>
      <c r="F38" s="64"/>
      <c r="G38" s="119" t="s">
        <v>25</v>
      </c>
      <c r="H38" s="119"/>
      <c r="I38" s="118"/>
      <c r="J38" s="120"/>
      <c r="K38" s="121"/>
    </row>
    <row r="39" spans="1:11" x14ac:dyDescent="0.2">
      <c r="A39" s="54" t="s">
        <v>33</v>
      </c>
      <c r="B39" s="17"/>
      <c r="C39" s="17"/>
      <c r="D39" s="55"/>
      <c r="E39" s="19"/>
      <c r="F39" s="52"/>
      <c r="G39" s="18" t="s">
        <v>21</v>
      </c>
      <c r="H39" s="48">
        <v>3</v>
      </c>
      <c r="I39" s="58"/>
      <c r="J39" s="35" t="s">
        <v>19</v>
      </c>
      <c r="K39" s="61">
        <f>COUNTIF(F22:F36,"ЗМС")</f>
        <v>0</v>
      </c>
    </row>
    <row r="40" spans="1:11" x14ac:dyDescent="0.2">
      <c r="A40" s="54" t="s">
        <v>34</v>
      </c>
      <c r="B40" s="17"/>
      <c r="C40" s="17"/>
      <c r="D40" s="55"/>
      <c r="E40" s="1"/>
      <c r="F40" s="53"/>
      <c r="G40" s="20" t="s">
        <v>45</v>
      </c>
      <c r="H40" s="47">
        <v>15</v>
      </c>
      <c r="I40" s="50"/>
      <c r="J40" s="35" t="s">
        <v>15</v>
      </c>
      <c r="K40" s="61">
        <f>COUNTIF(F23:F36,"МСМК")</f>
        <v>0</v>
      </c>
    </row>
    <row r="41" spans="1:11" x14ac:dyDescent="0.2">
      <c r="A41" s="54" t="s">
        <v>35</v>
      </c>
      <c r="B41" s="17"/>
      <c r="C41" s="17"/>
      <c r="D41" s="55"/>
      <c r="E41" s="1"/>
      <c r="F41" s="53"/>
      <c r="G41" s="20" t="s">
        <v>46</v>
      </c>
      <c r="H41" s="47">
        <v>15</v>
      </c>
      <c r="I41" s="50"/>
      <c r="J41" s="35" t="s">
        <v>17</v>
      </c>
      <c r="K41" s="61">
        <f>COUNTIF(F24:F38,"МС")</f>
        <v>0</v>
      </c>
    </row>
    <row r="42" spans="1:11" ht="9.75" customHeight="1" x14ac:dyDescent="0.2">
      <c r="A42" s="54" t="s">
        <v>36</v>
      </c>
      <c r="B42" s="17"/>
      <c r="C42" s="17"/>
      <c r="D42" s="55"/>
      <c r="E42" s="1"/>
      <c r="F42" s="53"/>
      <c r="G42" s="20" t="s">
        <v>40</v>
      </c>
      <c r="H42" s="48">
        <v>15</v>
      </c>
      <c r="I42" s="49"/>
      <c r="J42" s="35" t="s">
        <v>20</v>
      </c>
      <c r="K42" s="61">
        <f>COUNTIF(F22:F39,"КМС")</f>
        <v>3</v>
      </c>
    </row>
    <row r="43" spans="1:11" x14ac:dyDescent="0.2">
      <c r="A43" s="54"/>
      <c r="B43" s="17"/>
      <c r="C43" s="17"/>
      <c r="D43" s="55"/>
      <c r="E43" s="1"/>
      <c r="F43" s="53"/>
      <c r="G43" s="20" t="s">
        <v>41</v>
      </c>
      <c r="H43" s="48">
        <f>COUNTIF(A22:A36,"НФ")</f>
        <v>0</v>
      </c>
      <c r="I43" s="49"/>
      <c r="J43" s="69" t="s">
        <v>47</v>
      </c>
      <c r="K43" s="61">
        <f>COUNTIF(F22:F40,"1 сп.р.")</f>
        <v>9</v>
      </c>
    </row>
    <row r="44" spans="1:11" x14ac:dyDescent="0.2">
      <c r="A44" s="54"/>
      <c r="B44" s="17"/>
      <c r="C44" s="17"/>
      <c r="D44" s="55"/>
      <c r="E44" s="1"/>
      <c r="F44" s="53"/>
      <c r="G44" s="20" t="s">
        <v>42</v>
      </c>
      <c r="H44" s="36">
        <f>COUNTIF(A22:A36,"НС")</f>
        <v>0</v>
      </c>
      <c r="I44" s="51"/>
      <c r="J44" s="70" t="s">
        <v>49</v>
      </c>
      <c r="K44" s="61">
        <f>COUNTIF(F22:F41,"2 сп.р.")</f>
        <v>2</v>
      </c>
    </row>
    <row r="45" spans="1:11" x14ac:dyDescent="0.2">
      <c r="A45" s="54"/>
      <c r="B45" s="17"/>
      <c r="C45" s="17"/>
      <c r="D45" s="55"/>
      <c r="E45" s="22"/>
      <c r="F45" s="59"/>
      <c r="G45" s="20" t="s">
        <v>43</v>
      </c>
      <c r="H45" s="36">
        <f>COUNTIF(A22:A36,"ДСКВ")</f>
        <v>0</v>
      </c>
      <c r="I45" s="60"/>
      <c r="J45" s="70" t="s">
        <v>48</v>
      </c>
      <c r="K45" s="61">
        <f>COUNTIF(F22:F42,"3 сп.р.")</f>
        <v>1</v>
      </c>
    </row>
    <row r="46" spans="1:11" x14ac:dyDescent="0.2">
      <c r="A46" s="23"/>
      <c r="K46" s="24"/>
    </row>
    <row r="47" spans="1:11" ht="15.75" x14ac:dyDescent="0.2">
      <c r="A47" s="122" t="s">
        <v>2</v>
      </c>
      <c r="B47" s="123"/>
      <c r="C47" s="123"/>
      <c r="D47" s="123"/>
      <c r="E47" s="124" t="s">
        <v>7</v>
      </c>
      <c r="F47" s="124"/>
      <c r="G47" s="124"/>
      <c r="H47" s="124"/>
      <c r="I47" s="124" t="s">
        <v>37</v>
      </c>
      <c r="J47" s="124"/>
      <c r="K47" s="125"/>
    </row>
    <row r="48" spans="1:11" x14ac:dyDescent="0.2">
      <c r="A48" s="23"/>
      <c r="B48" s="1"/>
      <c r="C48" s="1"/>
      <c r="E48" s="1"/>
      <c r="F48" s="19"/>
      <c r="G48" s="19"/>
      <c r="H48" s="19"/>
      <c r="I48" s="19"/>
      <c r="J48" s="19"/>
      <c r="K48" s="28"/>
    </row>
    <row r="49" spans="1:26" x14ac:dyDescent="0.2">
      <c r="A49" s="25"/>
      <c r="D49" s="26"/>
      <c r="E49" s="56"/>
      <c r="F49" s="26"/>
      <c r="G49" s="26"/>
      <c r="H49" s="57"/>
      <c r="I49" s="57"/>
      <c r="J49" s="26"/>
      <c r="K49" s="27"/>
    </row>
    <row r="50" spans="1:26" s="11" customFormat="1" x14ac:dyDescent="0.2">
      <c r="A50" s="25"/>
      <c r="B50" s="26"/>
      <c r="C50" s="26"/>
      <c r="D50" s="26"/>
      <c r="E50" s="56"/>
      <c r="F50" s="26"/>
      <c r="G50" s="26"/>
      <c r="H50" s="57"/>
      <c r="I50" s="57"/>
      <c r="J50" s="26"/>
      <c r="K50" s="27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39" customFormat="1" ht="18.75" x14ac:dyDescent="0.2">
      <c r="A51" s="25"/>
      <c r="B51" s="26"/>
      <c r="C51" s="26"/>
      <c r="D51" s="26"/>
      <c r="E51" s="56"/>
      <c r="F51" s="26"/>
      <c r="G51" s="26"/>
      <c r="H51" s="57"/>
      <c r="I51" s="57"/>
      <c r="J51" s="26"/>
      <c r="K51" s="27"/>
    </row>
    <row r="52" spans="1:26" x14ac:dyDescent="0.2">
      <c r="A52" s="25"/>
      <c r="D52" s="26"/>
      <c r="E52" s="56"/>
      <c r="F52" s="26"/>
      <c r="G52" s="26"/>
      <c r="H52" s="57"/>
      <c r="I52" s="57"/>
      <c r="J52" s="26"/>
      <c r="K52" s="27"/>
    </row>
    <row r="53" spans="1:26" ht="16.5" thickBot="1" x14ac:dyDescent="0.25">
      <c r="A53" s="126" t="str">
        <f>G18</f>
        <v>БУКОВА О.Ю.(IК, г. Пенза)</v>
      </c>
      <c r="B53" s="127"/>
      <c r="C53" s="127"/>
      <c r="D53" s="127"/>
      <c r="E53" s="127" t="str">
        <f>G17</f>
        <v>БОЯРОВ В.В. (ВК, г. Саранск)</v>
      </c>
      <c r="F53" s="127"/>
      <c r="G53" s="127"/>
      <c r="H53" s="127"/>
      <c r="I53" s="127" t="str">
        <f>G19</f>
        <v>КОЧЕТКОВ Д.А. (ВК, г. Саранск)</v>
      </c>
      <c r="J53" s="127"/>
      <c r="K53" s="128"/>
    </row>
    <row r="54" spans="1:26" ht="13.5" thickTop="1" x14ac:dyDescent="0.2"/>
    <row r="55" spans="1:26" ht="18.75" x14ac:dyDescent="0.2">
      <c r="A55" s="39"/>
      <c r="B55" s="40"/>
      <c r="C55" s="40"/>
      <c r="D55" s="39"/>
      <c r="E55" s="41"/>
      <c r="F55" s="39"/>
      <c r="G55" s="39"/>
      <c r="H55" s="42"/>
      <c r="I55" s="42"/>
      <c r="J55" s="39"/>
      <c r="K55" s="39"/>
    </row>
    <row r="56" spans="1:26" ht="21" x14ac:dyDescent="0.2">
      <c r="A56" s="37"/>
      <c r="B56" s="37"/>
      <c r="C56" s="38"/>
      <c r="D56" s="116"/>
      <c r="E56" s="116"/>
      <c r="F56" s="116"/>
      <c r="G56" s="116"/>
    </row>
    <row r="57" spans="1:26" ht="18.75" x14ac:dyDescent="0.2">
      <c r="D57" s="39"/>
    </row>
  </sheetData>
  <autoFilter ref="B21:H21">
    <sortState ref="B22:H57">
      <sortCondition ref="H21"/>
    </sortState>
  </autoFilter>
  <sortState ref="A22:G58">
    <sortCondition ref="A22:A58"/>
  </sortState>
  <mergeCells count="25">
    <mergeCell ref="A13:D13"/>
    <mergeCell ref="A14:D14"/>
    <mergeCell ref="A15:G15"/>
    <mergeCell ref="H15:K15"/>
    <mergeCell ref="D56:G56"/>
    <mergeCell ref="A38:D38"/>
    <mergeCell ref="G38:K38"/>
    <mergeCell ref="A47:D47"/>
    <mergeCell ref="E47:H47"/>
    <mergeCell ref="I47:K47"/>
    <mergeCell ref="A53:D53"/>
    <mergeCell ref="E53:H53"/>
    <mergeCell ref="I53:K53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66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Dush4@outlook.com</cp:lastModifiedBy>
  <cp:lastPrinted>2024-03-28T12:01:35Z</cp:lastPrinted>
  <dcterms:created xsi:type="dcterms:W3CDTF">1996-10-08T23:32:33Z</dcterms:created>
  <dcterms:modified xsi:type="dcterms:W3CDTF">2024-06-24T08:09:47Z</dcterms:modified>
</cp:coreProperties>
</file>