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"/>
    </mc:Choice>
  </mc:AlternateContent>
  <bookViews>
    <workbookView xWindow="0" yWindow="0" windowWidth="28800" windowHeight="12315"/>
  </bookViews>
  <sheets>
    <sheet name="кейрин дев итог (2)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СУ">[2]Табл!$B$7:$G$481</definedName>
    <definedName name="уч">[2]Табл!$B$8:$F$244</definedName>
    <definedName name="ччччч" localSheetId="0">#REF!</definedName>
    <definedName name="чччч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F63" i="1"/>
  <c r="D63" i="1"/>
  <c r="G56" i="1"/>
  <c r="G55" i="1"/>
  <c r="G54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I54" i="1" s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I53" i="1" s="1"/>
  <c r="E22" i="1"/>
  <c r="D22" i="1"/>
  <c r="C22" i="1"/>
  <c r="I55" i="1" l="1"/>
  <c r="I50" i="1"/>
  <c r="I51" i="1"/>
  <c r="I56" i="1"/>
  <c r="I52" i="1"/>
</calcChain>
</file>

<file path=xl/sharedStrings.xml><?xml version="1.0" encoding="utf-8"?>
<sst xmlns="http://schemas.openxmlformats.org/spreadsheetml/2006/main" count="67" uniqueCount="57">
  <si>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</si>
  <si>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</si>
  <si>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</si>
  <si>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</si>
  <si>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</si>
  <si>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</si>
  <si>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кейрин</t>
  </si>
  <si>
    <t>Девушки 15-16 лет</t>
  </si>
  <si>
    <t>МЕСТО ПРОВЕДЕНИЯ: г. Санкт-Петербург</t>
  </si>
  <si>
    <t>№ ВРВС: 0080451611Я</t>
  </si>
  <si>
    <t>ДАТА ПРОВЕДЕНИЯ: 17 Октября 2024 года</t>
  </si>
  <si>
    <t>№ ЕКП 2024: 2008780021017499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</si>
  <si>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</si>
  <si>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</si>
  <si>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</si>
  <si>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</si>
  <si>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</si>
  <si>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 xml:space="preserve">Валова А.С. (ВК, г. САНКТ -ПЕТЕРБУРГ) </t>
  </si>
  <si>
    <t>ПОКРЫТИЕ ТРЕКА: дерево</t>
  </si>
  <si>
    <t>ГЛАВНЫЙ СЕКРЕТАРЬ:</t>
  </si>
  <si>
    <t xml:space="preserve">Михайлова И.Н. (ВК, г. САНКТ -ПЕТЕРБУРГ) </t>
  </si>
  <si>
    <t>ДЛИНА ТРЕКА: 250 м</t>
  </si>
  <si>
    <t>СУДЬЯ НА ФИНИШЕ:</t>
  </si>
  <si>
    <t xml:space="preserve">Соловьев Г.Н. (ВК, г. САНКТ- ПЕТЕРБУРГ) </t>
  </si>
  <si>
    <t>ДИСТАНЦИЯ: ДЛИНА КРУГА/КРУГОВ:    0,250/6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</si>
  <si>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</si>
  <si>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</si>
  <si>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</si>
  <si>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</si>
  <si>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</si>
  <si>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</si>
  <si>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</si>
  <si>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</si>
  <si>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</si>
  <si>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КМС</t>
  </si>
  <si>
    <t>1 СР</t>
  </si>
  <si>
    <t>ПОГОДНЫЕ УСЛОВИЯ</t>
  </si>
  <si>
    <t>СТАТИСТИКА ГОНКИ</t>
  </si>
  <si>
    <t>t°C 25</t>
  </si>
  <si>
    <t>Субъектов РФ</t>
  </si>
  <si>
    <t>ЗМС</t>
  </si>
  <si>
    <t>Р 991</t>
  </si>
  <si>
    <t>Заявлено</t>
  </si>
  <si>
    <t>МСМК</t>
  </si>
  <si>
    <t>вл. 65%</t>
  </si>
  <si>
    <t>Стартовало</t>
  </si>
  <si>
    <t>МС</t>
  </si>
  <si>
    <t>Финишировало</t>
  </si>
  <si>
    <t>Н. финишировало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</si>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</sst>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Arial Cyr"/>
      <charset val="204"/>
    </font>
    <font>
      <sz val="9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0" fontId="12" fillId="0" borderId="0"/>
  </cellStyleXfs>
  <cellXfs count="113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righ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right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64" fontId="10" fillId="0" borderId="16" xfId="1" applyNumberFormat="1" applyFont="1" applyBorder="1" applyAlignment="1">
      <alignment horizontal="left" vertical="center" wrapText="1"/>
    </xf>
    <xf numFmtId="164" fontId="10" fillId="0" borderId="17" xfId="1" applyNumberFormat="1" applyFont="1" applyBorder="1" applyAlignment="1">
      <alignment horizontal="left" vertical="center" wrapText="1"/>
    </xf>
    <xf numFmtId="14" fontId="3" fillId="0" borderId="14" xfId="1" applyNumberFormat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164" fontId="10" fillId="0" borderId="16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7" fillId="0" borderId="18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14" fontId="3" fillId="0" borderId="19" xfId="1" applyNumberFormat="1" applyFont="1" applyBorder="1" applyAlignment="1">
      <alignment vertical="center"/>
    </xf>
    <xf numFmtId="164" fontId="10" fillId="0" borderId="20" xfId="1" applyNumberFormat="1" applyFont="1" applyBorder="1" applyAlignment="1">
      <alignment horizontal="left" vertical="center"/>
    </xf>
    <xf numFmtId="165" fontId="10" fillId="0" borderId="21" xfId="1" applyNumberFormat="1" applyFont="1" applyBorder="1" applyAlignment="1">
      <alignment horizontal="left"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14" fontId="3" fillId="0" borderId="23" xfId="1" applyNumberFormat="1" applyFont="1" applyBorder="1" applyAlignment="1">
      <alignment vertical="center"/>
    </xf>
    <xf numFmtId="164" fontId="3" fillId="0" borderId="23" xfId="1" applyNumberFormat="1" applyFont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0" fontId="11" fillId="3" borderId="25" xfId="2" applyFont="1" applyFill="1" applyBorder="1" applyAlignment="1">
      <alignment horizontal="center" vertical="center" wrapText="1"/>
    </xf>
    <xf numFmtId="14" fontId="11" fillId="3" borderId="25" xfId="2" applyNumberFormat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28" xfId="3" applyFont="1" applyBorder="1" applyAlignment="1">
      <alignment horizontal="left" vertical="center"/>
    </xf>
    <xf numFmtId="14" fontId="14" fillId="0" borderId="28" xfId="3" applyNumberFormat="1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166" fontId="3" fillId="0" borderId="28" xfId="1" applyNumberFormat="1" applyFont="1" applyBorder="1" applyAlignment="1">
      <alignment horizontal="center" vertical="center"/>
    </xf>
    <xf numFmtId="49" fontId="3" fillId="0" borderId="29" xfId="1" applyNumberFormat="1" applyFont="1" applyBorder="1" applyAlignment="1">
      <alignment horizontal="center" vertical="center"/>
    </xf>
    <xf numFmtId="0" fontId="13" fillId="0" borderId="28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28" xfId="1" applyFont="1" applyBorder="1" applyAlignment="1">
      <alignment horizontal="left" vertical="center"/>
    </xf>
    <xf numFmtId="0" fontId="3" fillId="0" borderId="28" xfId="1" applyFont="1" applyBorder="1" applyAlignment="1">
      <alignment horizontal="center" vertical="center" wrapText="1"/>
    </xf>
    <xf numFmtId="166" fontId="3" fillId="0" borderId="29" xfId="1" applyNumberFormat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 wrapText="1"/>
    </xf>
    <xf numFmtId="166" fontId="3" fillId="0" borderId="31" xfId="1" applyNumberFormat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3" fillId="0" borderId="3" xfId="1" applyFont="1" applyBorder="1" applyAlignment="1">
      <alignment horizontal="justify"/>
    </xf>
    <xf numFmtId="0" fontId="16" fillId="0" borderId="3" xfId="4" applyFont="1" applyBorder="1" applyAlignment="1">
      <alignment vertical="center" wrapText="1"/>
    </xf>
    <xf numFmtId="14" fontId="15" fillId="0" borderId="3" xfId="1" applyNumberFormat="1" applyFont="1" applyBorder="1" applyAlignment="1">
      <alignment horizontal="center" vertical="center" wrapText="1"/>
    </xf>
    <xf numFmtId="167" fontId="15" fillId="0" borderId="3" xfId="1" applyNumberFormat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164" fontId="15" fillId="0" borderId="3" xfId="1" applyNumberFormat="1" applyFont="1" applyBorder="1" applyAlignment="1">
      <alignment horizontal="center" vertical="center" wrapText="1"/>
    </xf>
    <xf numFmtId="164" fontId="3" fillId="0" borderId="32" xfId="1" applyNumberFormat="1" applyFont="1" applyBorder="1" applyAlignment="1">
      <alignment horizontal="center" vertical="center"/>
    </xf>
    <xf numFmtId="0" fontId="7" fillId="3" borderId="33" xfId="1" applyFont="1" applyFill="1" applyBorder="1" applyAlignment="1">
      <alignment horizontal="center" vertical="center"/>
    </xf>
    <xf numFmtId="0" fontId="7" fillId="3" borderId="34" xfId="1" applyFont="1" applyFill="1" applyBorder="1" applyAlignment="1">
      <alignment horizontal="center" vertical="center"/>
    </xf>
    <xf numFmtId="0" fontId="7" fillId="3" borderId="34" xfId="1" applyFont="1" applyFill="1" applyBorder="1" applyAlignment="1">
      <alignment vertical="center"/>
    </xf>
    <xf numFmtId="0" fontId="7" fillId="3" borderId="35" xfId="1" applyFont="1" applyFill="1" applyBorder="1" applyAlignment="1">
      <alignment horizontal="center" vertical="center"/>
    </xf>
    <xf numFmtId="0" fontId="3" fillId="0" borderId="28" xfId="1" applyFont="1" applyBorder="1" applyAlignment="1">
      <alignment vertical="center"/>
    </xf>
    <xf numFmtId="49" fontId="3" fillId="0" borderId="28" xfId="1" applyNumberFormat="1" applyFont="1" applyBorder="1" applyAlignment="1">
      <alignment horizontal="left" vertical="center"/>
    </xf>
    <xf numFmtId="0" fontId="3" fillId="0" borderId="28" xfId="1" applyFont="1" applyBorder="1" applyAlignment="1">
      <alignment horizontal="left" vertical="center"/>
    </xf>
    <xf numFmtId="49" fontId="3" fillId="0" borderId="28" xfId="1" applyNumberFormat="1" applyFont="1" applyBorder="1" applyAlignment="1">
      <alignment vertical="center"/>
    </xf>
    <xf numFmtId="9" fontId="3" fillId="0" borderId="28" xfId="1" applyNumberFormat="1" applyFont="1" applyBorder="1" applyAlignment="1">
      <alignment horizontal="left" vertical="center"/>
    </xf>
    <xf numFmtId="49" fontId="3" fillId="0" borderId="28" xfId="1" applyNumberFormat="1" applyFont="1" applyBorder="1" applyAlignment="1">
      <alignment horizontal="left" vertical="center"/>
    </xf>
    <xf numFmtId="2" fontId="3" fillId="0" borderId="28" xfId="1" applyNumberFormat="1" applyFont="1" applyBorder="1" applyAlignment="1">
      <alignment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/>
    </xf>
    <xf numFmtId="0" fontId="11" fillId="4" borderId="17" xfId="1" applyFont="1" applyFill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/>
    </xf>
    <xf numFmtId="0" fontId="19" fillId="0" borderId="21" xfId="1" applyFont="1" applyBorder="1" applyAlignment="1">
      <alignment horizontal="center"/>
    </xf>
  </cellXfs>
  <cellStyles count="5">
    <cellStyle name="Обычный" xfId="0" builtinId="0"/>
    <cellStyle name="Обычный 2 2 2" xfId="1"/>
    <cellStyle name="Обычный 2 4" xfId="3"/>
    <cellStyle name="Обычный_ID4938_RS_1" xfId="4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47625</xdr:rowOff>
    </xdr:from>
    <xdr:to>
      <xdr:col>8</xdr:col>
      <xdr:colOff>857250</xdr:colOff>
      <xdr:row>4</xdr:row>
      <xdr:rowOff>19050</xdr:rowOff>
    </xdr:to>
    <xdr:pic>
      <xdr:nvPicPr>
        <xdr:cNvPr id="2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476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247650</xdr:colOff>
      <xdr:row>4</xdr:row>
      <xdr:rowOff>142875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66675</xdr:rowOff>
    </xdr:from>
    <xdr:to>
      <xdr:col>3</xdr:col>
      <xdr:colOff>66675</xdr:colOff>
      <xdr:row>5</xdr:row>
      <xdr:rowOff>66675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6675"/>
          <a:ext cx="1104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295275</xdr:colOff>
      <xdr:row>56</xdr:row>
      <xdr:rowOff>0</xdr:rowOff>
    </xdr:from>
    <xdr:to>
      <xdr:col>6</xdr:col>
      <xdr:colOff>771525</xdr:colOff>
      <xdr:row>62</xdr:row>
      <xdr:rowOff>19050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1039177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552450</xdr:colOff>
      <xdr:row>57</xdr:row>
      <xdr:rowOff>114300</xdr:rowOff>
    </xdr:from>
    <xdr:to>
      <xdr:col>3</xdr:col>
      <xdr:colOff>1333500</xdr:colOff>
      <xdr:row>61</xdr:row>
      <xdr:rowOff>85725</xdr:rowOff>
    </xdr:to>
    <xdr:pic>
      <xdr:nvPicPr>
        <xdr:cNvPr id="6" name="Рисунок 5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0668000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333375</xdr:colOff>
      <xdr:row>57</xdr:row>
      <xdr:rowOff>28575</xdr:rowOff>
    </xdr:from>
    <xdr:to>
      <xdr:col>8</xdr:col>
      <xdr:colOff>485775</xdr:colOff>
      <xdr:row>62</xdr:row>
      <xdr:rowOff>161925</xdr:rowOff>
    </xdr:to>
    <xdr:pic>
      <xdr:nvPicPr>
        <xdr:cNvPr id="7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10582275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87;&#1077;&#1088;&#1074;&#1077;&#1085;&#1089;&#1090;&#1074;&#1086;%20&#1088;&#1086;&#1089;&#1089;&#1080;&#1080;%2014-18.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ЕЙРИН Д15-16"/>
      <sheetName val="КЕЙ Д15-16"/>
      <sheetName val="КЕЙРИН ю 17-18"/>
      <sheetName val="КЕЙ Ю17-18"/>
      <sheetName val="КЕЙРИН женщины"/>
      <sheetName val="КЕЙ ЖЕН"/>
      <sheetName val="КЕЙРИН мужчины"/>
      <sheetName val="КЕЙ МУЖ)"/>
      <sheetName val="муж 1000 юниоры (3)"/>
      <sheetName val="500  жен (3)"/>
      <sheetName val="список"/>
      <sheetName val="список общий ВС"/>
      <sheetName val="1 ДЕНЬ"/>
      <sheetName val="СТ КГП Ю15-16"/>
      <sheetName val="СТ КГП Д 15-16"/>
      <sheetName val="ТЕХ КГП Ю15-16"/>
      <sheetName val="ТЕХ КГП Д15-16"/>
      <sheetName val="СТ ИМТ Д15-16"/>
      <sheetName val="СТ ИМТ Ю15-16"/>
      <sheetName val="КГП КВАЛ ЮН 15-16"/>
      <sheetName val="КГП КВАЛ Д15-16"/>
      <sheetName val="ИТМ Д15-16"/>
      <sheetName val="ИТМ м15-16 (4)"/>
      <sheetName val="КГП КВАЛ Ж 17-18"/>
      <sheetName val="КГП КВАЛ Ж 19-22)"/>
      <sheetName val="кгп с году"/>
      <sheetName val="ТЕХ КГП Ю15-16 (2)"/>
      <sheetName val="ТЕХ КГП Д15-16 (2)"/>
      <sheetName val="СТ КГП Ю15-16 (2)"/>
      <sheetName val="СТ КГП Д 15-16 (2)"/>
      <sheetName val="СТ ИМТ Д15-16 (2)"/>
      <sheetName val="СТ ИМТ Ю15-16 (2)"/>
      <sheetName val="ИТМ Д15-16 (2)"/>
      <sheetName val="ИТМ м15-16 (5)"/>
      <sheetName val="КГП КВАЛ ЮН 15-16 (2)"/>
      <sheetName val="КГП КВАЛ Д15-16 (2)"/>
      <sheetName val="кгп с году (2)"/>
      <sheetName val="СТ ИМТ Д15-16 (3)"/>
      <sheetName val="СТ ИМТ Ю15-16 (3)"/>
      <sheetName val="ИТМ Д15-16 (3)"/>
      <sheetName val="ИТМ м15-16 (6)"/>
      <sheetName val="2 ДЕНЬ!"/>
      <sheetName val="СТ КГП ЮН 17-18 (3)"/>
      <sheetName val="СТ КГП ЮН 17-18 (4)"/>
      <sheetName val="СТ КГП ЮН 19-22 (3)"/>
      <sheetName val="СТ КГП ЮН 19-22 (4)"/>
      <sheetName val="ТЕХ ЮН 17-18 КГП (2)"/>
      <sheetName val="ТЕХ ЮН19-22 КГП (2)"/>
      <sheetName val="ТЕХ Ж 17-18 (2)"/>
      <sheetName val="ТЕХ Ж 19-22  (2)"/>
      <sheetName val="КГП ЮН 1 Р 17-18"/>
      <sheetName val="КГП ЮН 1Р 19-22"/>
      <sheetName val="КГП Ж 17-18"/>
      <sheetName val="КГП Ж19-22 1 Р"/>
      <sheetName val="ВЕЧЕР!!"/>
      <sheetName val="СТ КГП ЮН 17-18 (5)"/>
      <sheetName val="СТ КГП ЮН 17-18 (6)"/>
      <sheetName val="СТ КГП ЮН 19-22 (5)"/>
      <sheetName val="СТ КГП ЮН 19-22 (6)"/>
      <sheetName val="ТЕХ ЮН 17-18 КГП (3)"/>
      <sheetName val="ТЕХ ЮН19-22 КГП (3)"/>
      <sheetName val="ТЕХ Ж 19-22  (3)"/>
      <sheetName val="ТЕХ Ж 17-18 (3)"/>
      <sheetName val="КГП КВАЛ ЮН 17-18 (2)"/>
      <sheetName val="КГП КВАЛ ЮН 19-22 (3)"/>
      <sheetName val="КГП КВАЛ Ж 17-18 (2)"/>
      <sheetName val="КГП КВАЛ Ж 19-22) (2)"/>
      <sheetName val="3 ДЕНЬ!!!"/>
      <sheetName val="КГП КВАЛ ЮН 19-22"/>
      <sheetName val="КГП КВАЛ Ж 19-22"/>
      <sheetName val="СТ ИГП Ю15-16"/>
      <sheetName val="СТ ИГП Д15-16"/>
      <sheetName val="ИГП Ю15-16 КВАЛ"/>
      <sheetName val="ИГП юниорки кв 2км"/>
      <sheetName val="СТ 1000М девочки"/>
      <sheetName val="СТ 1000М СМ Ю15-16"/>
      <sheetName val="СТ Д15-16 ГИТ 500"/>
      <sheetName val="ст ИГП муж финал"/>
      <sheetName val="ст ИГП жен финал"/>
      <sheetName val="дев 1000 м"/>
      <sheetName val="юн 1000 м (2)"/>
      <sheetName val="500  жен (4)"/>
      <sheetName val="ИГП ЖЕН кв 3 КМ"/>
      <sheetName val="ИГП юниоры кв 3 КМ"/>
      <sheetName val="ИГП ЮН 17-18 ФИН (2)"/>
      <sheetName val=" ИГП МУЖИКИ кв 4км (2)"/>
      <sheetName val="ИГП Ж  (2)"/>
      <sheetName val="ИГП юниорки кв 2км (2)"/>
      <sheetName val="СТ КВАЛ "/>
      <sheetName val="СТ КВАЛ  (2)"/>
      <sheetName val="ст 500 см М "/>
      <sheetName val="ЖЕН ст  1раунд 750. (2)"/>
      <sheetName val="ЖЕН 1 раун 750. (2)"/>
      <sheetName val="МУЖ ст 1 раунд  750.  (2)"/>
      <sheetName val="МУЖ 1раунд 750. (2)"/>
      <sheetName val="М игп."/>
      <sheetName val="ст 200 сх Ж"/>
      <sheetName val="ГИТ 200 Ж"/>
      <sheetName val="ст 200 сх М"/>
      <sheetName val="ГИТ 200 М"/>
      <sheetName val="ж игп"/>
      <sheetName val="муж спринт фин"/>
      <sheetName val="муж спринт на 8 чел "/>
      <sheetName val="ЖЕН спринт фин"/>
      <sheetName val="2 ДЕНЬ"/>
      <sheetName val="кгп мужчины кв"/>
      <sheetName val="кгп юниоры кв"/>
      <sheetName val="кг юниорки кв"/>
      <sheetName val="ВЕЧЕР"/>
      <sheetName val="ст КГП 4 муж кв "/>
      <sheetName val="ст КГП 4 юниоры кв"/>
      <sheetName val="ст КГП 4 юниорки кв"/>
      <sheetName val=" кгп мужчины фин"/>
      <sheetName val=" кгп юниоры фин "/>
      <sheetName val="кгп юниорки фин "/>
      <sheetName val="3 ДЕНЬ"/>
      <sheetName val="очки квал 1"/>
      <sheetName val="очки квал 1 (2)"/>
      <sheetName val="4 ДЕНЬ!"/>
      <sheetName val="СТ СКР Ю17-18"/>
      <sheetName val="СТ СКР Ю19-22"/>
      <sheetName val="СТ СКР Ж17-18 "/>
      <sheetName val="СТ СКР Ж19-22"/>
      <sheetName val="СКР Ю 17-18"/>
      <sheetName val="СКР Ю 19-22"/>
      <sheetName val="СКР Ж17-18"/>
      <sheetName val="СКР Ж 19-22"/>
      <sheetName val="СТ СКР Ю17-18 (2)"/>
      <sheetName val="СТ СКР Ю19-22 (2)"/>
      <sheetName val="СТ СКР Ж17-18  (2)"/>
      <sheetName val="СТ СКР Ж19-22 (2)"/>
      <sheetName val="ТЕМПО Ю 17-18"/>
      <sheetName val="ТЕМПО Ю 19-22"/>
      <sheetName val="ТЕМПО Ж 17-18"/>
      <sheetName val="ТЕМПО Ж 19-22"/>
      <sheetName val="СТ СКР Ю17-18 (3)"/>
      <sheetName val="СТ СКР Ю19-22 (3)"/>
      <sheetName val="СТ СКР Ж17-18  (3)"/>
      <sheetName val="СТ СКР Ж19-22 (3)"/>
      <sheetName val="ВЫБ Ю 17-18"/>
      <sheetName val="ВЫБ Ю 19-22"/>
      <sheetName val="ВЫБ Ж17-18"/>
      <sheetName val="ВЫБ Ж19-22"/>
      <sheetName val="ВЫБ Ю17-18"/>
      <sheetName val="ВЫБ Ю19-22"/>
      <sheetName val="ВЫБ Ж17-18!"/>
      <sheetName val="ВЫБ Ж19-22!"/>
      <sheetName val="СТ СКР Ю17-18 (4)"/>
      <sheetName val="СТ СКР Ю19-22 (4)"/>
      <sheetName val="СТ СКР Ж17-18  (4)"/>
      <sheetName val="СТ СКР Ж19-22 (4)"/>
      <sheetName val="ОМНИУМ Ю17-18"/>
      <sheetName val="ОМНИУМ Ю19-22"/>
      <sheetName val="ОМНИУМ Ж17-18"/>
      <sheetName val="ОМНИУМ Ж19-22"/>
      <sheetName val="Очки юниоры омн4"/>
      <sheetName val="юниорки очки омн4."/>
      <sheetName val="РС ГР.СПРИНТА кв 750"/>
      <sheetName val="РС ГР.СПРИНТА квал 750. "/>
      <sheetName val="ом2 темпо ЮН ст "/>
      <sheetName val="ом2 темпо ЮНж ст"/>
      <sheetName val="РС ФИН гр.спринта 750"/>
      <sheetName val="РС ФИН гр.спринта  750 "/>
      <sheetName val=",вечер"/>
      <sheetName val="очки омн4 М"/>
      <sheetName val=" выб. омн3 М (2)"/>
      <sheetName val="юниоры очки омн4"/>
      <sheetName val="юниорки ОЧКИ омн4"/>
      <sheetName val="4 ДЕНЬ"/>
      <sheetName val="ПР гонка по очкам ж ст (2)"/>
      <sheetName val="Очки Ж кв 1"/>
      <sheetName val="ПР гонка по очкам ж 2 ст (2)"/>
      <sheetName val="Очки Ж кв 2 "/>
      <sheetName val="ГОНК ПО ОЧК КВАЛ 1 ЮНИОРКИ   "/>
      <sheetName val="Очки ЮНИОРКИ кв 1  "/>
      <sheetName val="ГОНК ПО ОЧК КВАЛ 2 ЮНИОРКИ "/>
      <sheetName val="Очки ЮНИОРКИ кв 2 "/>
      <sheetName val="Очки М  фин, (3)"/>
      <sheetName val="скр М кв1"/>
      <sheetName val="срк М кв1"/>
      <sheetName val="скр М кв2"/>
      <sheetName val="срк юн кв1."/>
      <sheetName val="скр юн кв1"/>
      <sheetName val=" юн.ж скр  кв1"/>
      <sheetName val=" юн.ж скр кв1."/>
      <sheetName val="срк М фин"/>
      <sheetName val="срк юн фин"/>
      <sheetName val=" юн.ж скр фин"/>
      <sheetName val="ст 200 сх МУЖ"/>
      <sheetName val="МУЖ 200 гит"/>
      <sheetName val="ВЕЧЕР.."/>
      <sheetName val=" выб м фин"/>
      <sheetName val="выб М фин"/>
      <sheetName val=" выб.ЮН фин"/>
      <sheetName val="выб ЮН фин"/>
      <sheetName val=" выб юн.ж фин"/>
      <sheetName val="выб юн.ж фин"/>
      <sheetName val="5 день"/>
      <sheetName val="вечеррррр"/>
      <sheetName val="СТ ИГП Ю15-16 (2)"/>
      <sheetName val="СТ ИГП Д15-16 (2)"/>
      <sheetName val="ТЕХ ИГП "/>
      <sheetName val="ТЕХ ИГП Д15-16"/>
      <sheetName val="ИГП Ю15-16 КВАЛ (2)"/>
      <sheetName val="ИГП юниорки кв 2км (3)"/>
      <sheetName val="кгп с году (3)"/>
      <sheetName val="СТ 200сх"/>
      <sheetName val="СТ 200сх м15-16"/>
      <sheetName val=" 200 гит. не дамы  (2)"/>
      <sheetName val=" 200 гит. не дамы "/>
      <sheetName val="кгп с году (4)"/>
      <sheetName val="сетка спринт М-8"/>
      <sheetName val="сетка спринт М-8 (3)"/>
      <sheetName val="МЕДИСС СТ Ю17-18"/>
      <sheetName val="МЕДИСС СТ Ю19-22"/>
      <sheetName val="кейрин Ж 1 тур (4)"/>
      <sheetName val="кейрин Ж 1 тур (3)"/>
      <sheetName val="МЕДИСС СТ Ж17-18"/>
      <sheetName val="Медисон юн.ж"/>
      <sheetName val="МЕДИСС СТ Ж19-22"/>
      <sheetName val="РС юн.ж кв 750"/>
      <sheetName val="РС юн.ж квал 750."/>
      <sheetName val="РС юн.ж фин 750"/>
      <sheetName val="РС юн.ж  фин 750"/>
      <sheetName val="РС юн кв 750"/>
      <sheetName val="РС юн квал 750."/>
      <sheetName val="РС юн фин 750"/>
      <sheetName val=" юн.ж скр  кв2"/>
      <sheetName val="РС юн фин 750."/>
      <sheetName val="Медисон юн.ж (2)"/>
      <sheetName val=" выб м фин (2)"/>
      <sheetName val="выб М фин (2)"/>
      <sheetName val="....."/>
      <sheetName val="ом2 темпо ж ст "/>
      <sheetName val="ом2 жен  гр темпо "/>
      <sheetName val=" выб. омн3 Ж"/>
      <sheetName val="выб омн3  Ж"/>
      <sheetName val="Ж ОЧКИ омн4"/>
      <sheetName val="ж очки омн4,"/>
      <sheetName val=" женщины скр кв1"/>
      <sheetName val=" женщины скр кв1."/>
      <sheetName val=" женщины скр кв2"/>
      <sheetName val=" женщины скр кв2. "/>
      <sheetName val=" юн.ж скр  кв2."/>
      <sheetName val=" юн.ж скр кв2"/>
      <sheetName val=" женщины скр фин"/>
      <sheetName val=" выб Ж фин."/>
      <sheetName val="выб Ж фин"/>
      <sheetName val="скр юн кв2"/>
      <sheetName val="срк юн кв2"/>
      <sheetName val="500 сх М  "/>
      <sheetName val="500 см М "/>
      <sheetName val="500 сх МУЖ   (2)"/>
      <sheetName val="500 сх ЮНИОРКИ"/>
      <sheetName val="500 сх ЮНИОРЫ"/>
      <sheetName val="Очки ЮНИОРЫ кв 1 "/>
      <sheetName val="ПР гонка по очкам ЮНИОРЫ КВ 2"/>
      <sheetName val="Очки ЮНИОРЫ кв 2"/>
      <sheetName val="ЧР Скретч М ст"/>
      <sheetName val="муж скр  омн1"/>
      <sheetName val="ЧС скретч Ж ст"/>
      <sheetName val="жен скр омн1"/>
      <sheetName val="кейрин муж ст"/>
      <sheetName val="кейрин жен ст "/>
      <sheetName val="ЧС темпо Ж ст "/>
      <sheetName val="ЧР выбывание М ст "/>
      <sheetName val="Муж Выб ф"/>
      <sheetName val="ЧС выбывание Ж ст"/>
      <sheetName val="жен Выб  (6)"/>
      <sheetName val="Муж Выб  (4)"/>
      <sheetName val="Кейрин.табл муж 1 тур"/>
      <sheetName val="муж КЕЙРИН."/>
      <sheetName val="ЖЕН КЕЙРИН."/>
      <sheetName val="Кейрин.табл жен 1 тур "/>
      <sheetName val="ЧС гонка по очкам М 2 ст фи (2"/>
      <sheetName val="Очки М  фин, (2)"/>
      <sheetName val="Очки Ж  фин (3)"/>
      <sheetName val="ЧС гонка по очкам Ж ст фин "/>
      <sheetName val="жен омниум. темп (5)"/>
      <sheetName val="жен скр (4)"/>
      <sheetName val="жен  гр темпо (7)"/>
      <sheetName val="жен Выб  (5)"/>
      <sheetName val="муж скр кв1"/>
      <sheetName val="муж скр кв2"/>
      <sheetName val="муж скр ф"/>
      <sheetName val="жен скр ф "/>
      <sheetName val="Муж Выб  (5)"/>
      <sheetName val="Муж Выб  (6)"/>
      <sheetName val="муж омниум. темп (4)"/>
      <sheetName val="ЖЕН омниум. темп"/>
      <sheetName val="23 Июля"/>
      <sheetName val="медисон  старт мужчины"/>
      <sheetName val="медисон  старт жен."/>
      <sheetName val="Медисон гр  муж"/>
      <sheetName val="Медисон гр  жен"/>
      <sheetName val="500стД"/>
      <sheetName val="муж 1000 юниоры (2)"/>
      <sheetName val="500  жен (2)"/>
      <sheetName val="жен 200 "/>
      <sheetName val="Лист3"/>
      <sheetName val="муж 200 "/>
      <sheetName val="жен Выб  (7)"/>
      <sheetName val="кгп юниорки команда кв"/>
      <sheetName val="кгп юниоры команда 1 р"/>
      <sheetName val="кгп юниорки команда 1 р (2)"/>
      <sheetName val="кгп юниоры команда финал "/>
      <sheetName val="Очки М омн4 (2)"/>
      <sheetName val="Очки юниоры омн4 (2)"/>
      <sheetName val="юниорки очки омн4. (2)"/>
      <sheetName val="кгп юниорки команда финал "/>
      <sheetName val="Ит жен (2)"/>
      <sheetName val="Ит муж."/>
      <sheetName val="Ит муж. ф"/>
      <sheetName val="девушки 200 гит. "/>
      <sheetName val="юноши 200 гит.  (2)"/>
      <sheetName val="девушки 125 м гит (2)"/>
      <sheetName val="юноши 125 м гит"/>
      <sheetName val="кгп юниорки команда кв (4)"/>
      <sheetName val="кгп юниоры команда кв (5)"/>
      <sheetName val="ю ст (финал)"/>
      <sheetName val="жен ст "/>
      <sheetName val="М гр  Ст (5)"/>
      <sheetName val="ж гр  Ст (6)"/>
      <sheetName val="ю тех"/>
      <sheetName val="муж спринт "/>
      <sheetName val="жен спринт"/>
      <sheetName val="дев спринт на 8 чел (2)"/>
      <sheetName val="юноши спринт на 8 чел"/>
      <sheetName val="муж  гр кв1"/>
      <sheetName val="муж  гр кв2"/>
      <sheetName val="жен  гр кв1 (2)"/>
      <sheetName val="жен  гр кв2"/>
      <sheetName val="юниорки гр кв2"/>
      <sheetName val="юниоры гр темпо (8)"/>
      <sheetName val="юниоры Выб  (6)"/>
      <sheetName val="юниоры омниум. темп (6)"/>
      <sheetName val="юниорки скр"/>
      <sheetName val="юниорки гр темпо (9)"/>
      <sheetName val="юниорки Выб  (7)"/>
      <sheetName val="юниорки омниум. темп (7)"/>
      <sheetName val="муж 1000 юниоры"/>
      <sheetName val="скр спринт"/>
      <sheetName val="Медисон гр  юниоры"/>
      <sheetName val="муж кейрин"/>
      <sheetName val="жен кейрин.(2)"/>
      <sheetName val="жен кейрин"/>
      <sheetName val="юноши кейрин"/>
      <sheetName val="юноши кейрин (3)"/>
      <sheetName val="Кейрин.табл дев"/>
      <sheetName val="юниорки кейрин (4)"/>
      <sheetName val="ю  Ст кв 1"/>
      <sheetName val="ю  Ст кв 2"/>
      <sheetName val="ю скр"/>
      <sheetName val="ю скр "/>
      <sheetName val="ю  Ст финал"/>
      <sheetName val="ю скр  финал"/>
      <sheetName val="М гр  Ст кв1"/>
      <sheetName val="ж гр  Ст "/>
      <sheetName val="МГ250ст (2)"/>
      <sheetName val="м Ст (3)"/>
      <sheetName val="ю гр  "/>
      <sheetName val="юни гр  "/>
      <sheetName val="М 500 ст"/>
      <sheetName val="Ж 500 ст "/>
      <sheetName val="500стЖ (3)"/>
      <sheetName val="выб Ст (4)"/>
      <sheetName val="Ж ст"/>
      <sheetName val="Ж тех "/>
      <sheetName val="Мл.юноши"/>
      <sheetName val="99-00 (2)"/>
      <sheetName val="Ж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мл.юн.ст"/>
      <sheetName val="99-00 ст"/>
      <sheetName val="Дев тех"/>
      <sheetName val="Юн тех"/>
      <sheetName val="М.Ю тех "/>
      <sheetName val="00-99 тех"/>
      <sheetName val="мл.юн."/>
      <sheetName val="00-99"/>
      <sheetName val="500стЖ"/>
      <sheetName val="1000гСТ М"/>
      <sheetName val="500стЖ (2)"/>
      <sheetName val="спр"/>
      <sheetName val="Юн-рыскр"/>
      <sheetName val="Юн-шискр"/>
      <sheetName val="Мл.юнскр"/>
      <sheetName val="Жскр"/>
      <sheetName val="Девскр"/>
      <sheetName val="МЛ.девскр"/>
      <sheetName val="Мл.юнГст"/>
      <sheetName val="ЖГст"/>
      <sheetName val="ДевГст"/>
      <sheetName val="Мл.девГст"/>
      <sheetName val="Андеры ст"/>
      <sheetName val="Юн ст"/>
      <sheetName val="97-98ст"/>
      <sheetName val="Жст"/>
      <sheetName val="Девст"/>
      <sheetName val="Мл.девст"/>
      <sheetName val="97-98тех"/>
      <sheetName val="Девтех"/>
      <sheetName val="Кейринж"/>
      <sheetName val="Жгит "/>
      <sheetName val="М ГИТ "/>
      <sheetName val="Юн-ры Ф"/>
      <sheetName val="Юн-ши Ф"/>
      <sheetName val="Юн-шикв"/>
      <sheetName val="97-98Ф"/>
      <sheetName val="Ж Ф"/>
      <sheetName val="Ж кв"/>
      <sheetName val="Девф"/>
      <sheetName val="Девкв"/>
      <sheetName val="Мл.девф"/>
      <sheetName val="ЮнГст"/>
      <sheetName val="Анг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H1" t="str">
            <v>ИГП
Мужчины</v>
          </cell>
        </row>
        <row r="7">
          <cell r="B7" t="str">
            <v>№ гонщ</v>
          </cell>
          <cell r="C7" t="str">
            <v xml:space="preserve"> UCI ID</v>
          </cell>
          <cell r="D7" t="str">
            <v>ФАМИЛИЯ ИМЯ</v>
          </cell>
          <cell r="E7" t="str">
            <v>Дата рождения</v>
          </cell>
          <cell r="F7" t="str">
            <v>Разряд,звание</v>
          </cell>
          <cell r="G7" t="str">
            <v>ТЕРРИТОРИАЛЬНАЯ ПРИНАДЛЕЖНОСТЬ</v>
          </cell>
        </row>
        <row r="8">
          <cell r="B8">
            <v>1</v>
          </cell>
          <cell r="C8">
            <v>10124975083</v>
          </cell>
          <cell r="D8" t="str">
            <v xml:space="preserve">Новолодская Ангелина
</v>
          </cell>
          <cell r="E8">
            <v>40017</v>
          </cell>
          <cell r="F8" t="str">
            <v>КМС</v>
          </cell>
          <cell r="G8" t="str">
            <v>Санкт-Петербург</v>
          </cell>
        </row>
        <row r="9">
          <cell r="B9">
            <v>2</v>
          </cell>
          <cell r="C9">
            <v>10137268320</v>
          </cell>
          <cell r="D9" t="str">
            <v>Грибова Мария</v>
          </cell>
          <cell r="E9">
            <v>39488</v>
          </cell>
          <cell r="F9" t="str">
            <v>МС</v>
          </cell>
          <cell r="G9" t="str">
            <v>Санкт-Петербург</v>
          </cell>
        </row>
        <row r="10">
          <cell r="B10">
            <v>3</v>
          </cell>
          <cell r="C10">
            <v>10137270845</v>
          </cell>
          <cell r="D10" t="str">
            <v>Соломатина Олеся</v>
          </cell>
          <cell r="E10">
            <v>39844</v>
          </cell>
          <cell r="F10" t="str">
            <v>МС</v>
          </cell>
          <cell r="G10" t="str">
            <v>Санкт-Петербург</v>
          </cell>
        </row>
        <row r="11">
          <cell r="B11">
            <v>4</v>
          </cell>
          <cell r="C11">
            <v>10137271047</v>
          </cell>
          <cell r="D11" t="str">
            <v>Костина Ольга</v>
          </cell>
          <cell r="E11">
            <v>40018</v>
          </cell>
          <cell r="F11" t="str">
            <v>КМС</v>
          </cell>
          <cell r="G11" t="str">
            <v>Санкт-Петербург</v>
          </cell>
        </row>
        <row r="12">
          <cell r="B12">
            <v>5</v>
          </cell>
          <cell r="C12">
            <v>10127774848</v>
          </cell>
          <cell r="D12" t="str">
            <v>Деменкова Анастасия</v>
          </cell>
          <cell r="E12">
            <v>39967</v>
          </cell>
          <cell r="F12" t="str">
            <v>МС</v>
          </cell>
          <cell r="G12" t="str">
            <v>Санкт-Петербург</v>
          </cell>
        </row>
        <row r="13">
          <cell r="B13">
            <v>6</v>
          </cell>
          <cell r="C13">
            <v>10127617931</v>
          </cell>
          <cell r="D13" t="str">
            <v>Васюкова Валерия</v>
          </cell>
          <cell r="E13">
            <v>39814</v>
          </cell>
          <cell r="F13" t="str">
            <v>МС</v>
          </cell>
          <cell r="G13" t="str">
            <v>Санкт-Петербург</v>
          </cell>
        </row>
        <row r="14">
          <cell r="B14">
            <v>7</v>
          </cell>
          <cell r="C14">
            <v>10141780436</v>
          </cell>
          <cell r="D14" t="str">
            <v>Голыбина Валентина</v>
          </cell>
          <cell r="E14">
            <v>40463</v>
          </cell>
          <cell r="F14" t="str">
            <v>КМС</v>
          </cell>
          <cell r="G14" t="str">
            <v>Санкт-Петербург</v>
          </cell>
        </row>
        <row r="15">
          <cell r="B15">
            <v>8</v>
          </cell>
          <cell r="C15">
            <v>10144647693</v>
          </cell>
          <cell r="D15" t="str">
            <v>Королева София</v>
          </cell>
          <cell r="E15">
            <v>40324</v>
          </cell>
          <cell r="F15" t="str">
            <v>КМС</v>
          </cell>
          <cell r="G15" t="str">
            <v>Санкт-Петербург</v>
          </cell>
        </row>
        <row r="16">
          <cell r="B16">
            <v>9</v>
          </cell>
          <cell r="C16">
            <v>10144646178</v>
          </cell>
          <cell r="D16" t="str">
            <v>Реппо Эрика</v>
          </cell>
          <cell r="E16">
            <v>40295</v>
          </cell>
          <cell r="F16" t="str">
            <v>КМС</v>
          </cell>
          <cell r="G16" t="str">
            <v>Санкт-Петербург</v>
          </cell>
        </row>
        <row r="17">
          <cell r="B17">
            <v>10</v>
          </cell>
          <cell r="C17">
            <v>10125311654</v>
          </cell>
          <cell r="D17" t="str">
            <v>Новолодский Ростислав</v>
          </cell>
          <cell r="E17">
            <v>39586</v>
          </cell>
          <cell r="F17" t="str">
            <v>КМС</v>
          </cell>
          <cell r="G17" t="str">
            <v>Санкт-Петербург</v>
          </cell>
        </row>
        <row r="18">
          <cell r="B18">
            <v>11</v>
          </cell>
          <cell r="C18">
            <v>10125311856</v>
          </cell>
          <cell r="D18" t="str">
            <v>Свиловский Денис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12</v>
          </cell>
          <cell r="C19">
            <v>10105526078</v>
          </cell>
          <cell r="D19" t="str">
            <v>Яковлев Матвей</v>
          </cell>
          <cell r="E19">
            <v>39469</v>
          </cell>
          <cell r="F19" t="str">
            <v>МС</v>
          </cell>
          <cell r="G19" t="str">
            <v>Санкт-Петербург</v>
          </cell>
        </row>
        <row r="20">
          <cell r="B20">
            <v>13</v>
          </cell>
          <cell r="C20">
            <v>10125311957</v>
          </cell>
          <cell r="D20" t="str">
            <v>Свиловский Данил</v>
          </cell>
          <cell r="E20">
            <v>39525</v>
          </cell>
          <cell r="F20" t="str">
            <v>КМС</v>
          </cell>
          <cell r="G20" t="str">
            <v>Санкт-Петербург</v>
          </cell>
        </row>
        <row r="21">
          <cell r="B21">
            <v>14</v>
          </cell>
          <cell r="C21">
            <v>10137306312</v>
          </cell>
          <cell r="D21" t="str">
            <v>Смирнов Андрей</v>
          </cell>
          <cell r="E21">
            <v>39974</v>
          </cell>
          <cell r="F21" t="str">
            <v>КМС</v>
          </cell>
          <cell r="G21" t="str">
            <v>Санкт-Петербург</v>
          </cell>
        </row>
        <row r="22">
          <cell r="B22">
            <v>15</v>
          </cell>
          <cell r="C22">
            <v>10137272259</v>
          </cell>
          <cell r="D22" t="str">
            <v>Скорняков Борис</v>
          </cell>
          <cell r="E22">
            <v>39956</v>
          </cell>
          <cell r="F22" t="str">
            <v>КМС</v>
          </cell>
          <cell r="G22" t="str">
            <v>Санкт-Петербург</v>
          </cell>
        </row>
        <row r="23">
          <cell r="B23">
            <v>16</v>
          </cell>
          <cell r="C23">
            <v>10137307322</v>
          </cell>
          <cell r="D23" t="str">
            <v>Вешняков Даниил</v>
          </cell>
          <cell r="E23">
            <v>39527</v>
          </cell>
          <cell r="F23" t="str">
            <v>МС</v>
          </cell>
          <cell r="G23" t="str">
            <v>Санкт-Петербург</v>
          </cell>
        </row>
        <row r="24">
          <cell r="B24">
            <v>17</v>
          </cell>
          <cell r="C24">
            <v>10137306716</v>
          </cell>
          <cell r="D24" t="str">
            <v>Клишов Николай</v>
          </cell>
          <cell r="E24">
            <v>39955</v>
          </cell>
          <cell r="F24" t="str">
            <v>КМС</v>
          </cell>
          <cell r="G24" t="str">
            <v>Санкт-Петербург</v>
          </cell>
        </row>
        <row r="25">
          <cell r="B25">
            <v>18</v>
          </cell>
          <cell r="C25">
            <v>10144862915</v>
          </cell>
          <cell r="D25" t="str">
            <v>Яцина Артем</v>
          </cell>
          <cell r="E25">
            <v>40126</v>
          </cell>
          <cell r="F25" t="str">
            <v>КМС</v>
          </cell>
          <cell r="G25" t="str">
            <v>Санкт-Петербург</v>
          </cell>
        </row>
        <row r="26">
          <cell r="B26">
            <v>19</v>
          </cell>
          <cell r="C26">
            <v>10141468319</v>
          </cell>
          <cell r="D26" t="str">
            <v>Клюев Артем</v>
          </cell>
          <cell r="E26">
            <v>39917</v>
          </cell>
          <cell r="F26" t="str">
            <v>КМС</v>
          </cell>
          <cell r="G26" t="str">
            <v>Санкт-Петербург</v>
          </cell>
        </row>
        <row r="27">
          <cell r="B27">
            <v>20</v>
          </cell>
          <cell r="C27">
            <v>10148051686</v>
          </cell>
          <cell r="D27" t="str">
            <v>Зырянов Кирилл</v>
          </cell>
          <cell r="E27">
            <v>40324</v>
          </cell>
          <cell r="F27" t="str">
            <v>КМС</v>
          </cell>
          <cell r="G27" t="str">
            <v>Санкт-Петербург</v>
          </cell>
        </row>
        <row r="28">
          <cell r="B28">
            <v>21</v>
          </cell>
          <cell r="C28">
            <v>10132607771</v>
          </cell>
          <cell r="D28" t="str">
            <v>Константинов Феликс</v>
          </cell>
          <cell r="E28">
            <v>40255</v>
          </cell>
          <cell r="F28" t="str">
            <v>КМС</v>
          </cell>
          <cell r="G28" t="str">
            <v>Санкт-Петербург</v>
          </cell>
        </row>
        <row r="29">
          <cell r="B29">
            <v>22</v>
          </cell>
          <cell r="C29">
            <v>10148084224</v>
          </cell>
          <cell r="D29" t="str">
            <v>Сысоев Игнат</v>
          </cell>
          <cell r="E29">
            <v>40289</v>
          </cell>
          <cell r="F29" t="str">
            <v>1 СР</v>
          </cell>
          <cell r="G29" t="str">
            <v>Санкт-Петербург</v>
          </cell>
        </row>
        <row r="30">
          <cell r="B30">
            <v>23</v>
          </cell>
          <cell r="C30">
            <v>10148143434</v>
          </cell>
          <cell r="D30" t="str">
            <v>Гречишкин Кирилл</v>
          </cell>
          <cell r="E30">
            <v>40415</v>
          </cell>
          <cell r="F30" t="str">
            <v>КМС</v>
          </cell>
          <cell r="G30" t="str">
            <v>Санкт-Петербург</v>
          </cell>
        </row>
        <row r="31">
          <cell r="B31">
            <v>24</v>
          </cell>
          <cell r="C31">
            <v>10142293324</v>
          </cell>
          <cell r="D31" t="str">
            <v>Петухов Максим</v>
          </cell>
          <cell r="E31">
            <v>40387</v>
          </cell>
          <cell r="F31" t="str">
            <v>КМС</v>
          </cell>
          <cell r="G31" t="str">
            <v>Санкт-Петербург</v>
          </cell>
        </row>
        <row r="32">
          <cell r="B32">
            <v>25</v>
          </cell>
          <cell r="C32">
            <v>10156552728</v>
          </cell>
          <cell r="D32" t="str">
            <v>Афанасьева Дарья</v>
          </cell>
          <cell r="E32">
            <v>40708</v>
          </cell>
          <cell r="F32" t="str">
            <v>1 СР</v>
          </cell>
          <cell r="G32" t="str">
            <v>Санкт-Петербург</v>
          </cell>
        </row>
        <row r="33">
          <cell r="B33">
            <v>26</v>
          </cell>
          <cell r="C33">
            <v>10156554041</v>
          </cell>
          <cell r="D33" t="str">
            <v>Базганов Кирилл</v>
          </cell>
          <cell r="E33">
            <v>40578</v>
          </cell>
          <cell r="F33" t="str">
            <v>3 СР</v>
          </cell>
          <cell r="G33" t="str">
            <v>Санкт-Петербург</v>
          </cell>
        </row>
        <row r="34">
          <cell r="B34">
            <v>27</v>
          </cell>
          <cell r="C34">
            <v>10156551718</v>
          </cell>
          <cell r="D34" t="str">
            <v>Михеев Арсений</v>
          </cell>
          <cell r="E34">
            <v>40578</v>
          </cell>
          <cell r="F34" t="str">
            <v>3 СР</v>
          </cell>
          <cell r="G34" t="str">
            <v>Санкт-Петербург</v>
          </cell>
        </row>
        <row r="35">
          <cell r="B35">
            <v>28</v>
          </cell>
          <cell r="C35">
            <v>10156552627</v>
          </cell>
          <cell r="D35" t="str">
            <v>Новолодский Дмитрий</v>
          </cell>
          <cell r="E35">
            <v>40691</v>
          </cell>
          <cell r="F35" t="str">
            <v>3 СР</v>
          </cell>
          <cell r="G35" t="str">
            <v>Санкт-Петербург</v>
          </cell>
        </row>
        <row r="36">
          <cell r="B36">
            <v>29</v>
          </cell>
          <cell r="C36">
            <v>10156554849</v>
          </cell>
          <cell r="D36" t="str">
            <v>Тучина Дарья</v>
          </cell>
          <cell r="E36">
            <v>40613</v>
          </cell>
          <cell r="F36" t="str">
            <v>2 СР</v>
          </cell>
          <cell r="G36" t="str">
            <v>Санкт-Петербург</v>
          </cell>
        </row>
        <row r="37">
          <cell r="B37">
            <v>30</v>
          </cell>
          <cell r="C37">
            <v>10145860294</v>
          </cell>
          <cell r="D37" t="str">
            <v>Фоменко Тимофей</v>
          </cell>
          <cell r="E37">
            <v>40755</v>
          </cell>
          <cell r="F37" t="str">
            <v>3 СР</v>
          </cell>
          <cell r="G37" t="str">
            <v>Санкт-Петербург</v>
          </cell>
        </row>
        <row r="38">
          <cell r="B38">
            <v>31</v>
          </cell>
          <cell r="C38">
            <v>10144647289</v>
          </cell>
          <cell r="D38" t="str">
            <v>Курамшина Кристина</v>
          </cell>
          <cell r="E38">
            <v>40258</v>
          </cell>
          <cell r="F38" t="str">
            <v>1 СР</v>
          </cell>
          <cell r="G38" t="str">
            <v>Санкт-Петербург</v>
          </cell>
        </row>
        <row r="39">
          <cell r="B39">
            <v>32</v>
          </cell>
          <cell r="C39">
            <v>10127613180</v>
          </cell>
          <cell r="D39" t="str">
            <v>Першина Анастасия</v>
          </cell>
          <cell r="E39">
            <v>39810</v>
          </cell>
          <cell r="F39" t="str">
            <v>КМС</v>
          </cell>
          <cell r="G39" t="str">
            <v>Санкт-Петербург</v>
          </cell>
        </row>
        <row r="40">
          <cell r="B40">
            <v>33</v>
          </cell>
          <cell r="C40">
            <v>10116905087</v>
          </cell>
          <cell r="D40" t="str">
            <v>Шешенина Юлия</v>
          </cell>
          <cell r="E40">
            <v>39661</v>
          </cell>
          <cell r="F40" t="str">
            <v>1 СР</v>
          </cell>
          <cell r="G40" t="str">
            <v>Санкт-Петербург</v>
          </cell>
        </row>
        <row r="41">
          <cell r="B41">
            <v>34</v>
          </cell>
          <cell r="C41">
            <v>10153323454</v>
          </cell>
          <cell r="D41" t="str">
            <v>Двойников Вадим</v>
          </cell>
          <cell r="E41">
            <v>40252</v>
          </cell>
          <cell r="F41" t="str">
            <v>3 СР</v>
          </cell>
          <cell r="G41" t="str">
            <v>Санкт-Петербург</v>
          </cell>
        </row>
        <row r="42">
          <cell r="B42">
            <v>35</v>
          </cell>
          <cell r="C42">
            <v>10137422207</v>
          </cell>
          <cell r="D42" t="str">
            <v>Беляева Мария</v>
          </cell>
          <cell r="E42">
            <v>39866</v>
          </cell>
          <cell r="F42" t="str">
            <v>КМС</v>
          </cell>
          <cell r="G42" t="str">
            <v>Санкт-Петербург</v>
          </cell>
        </row>
        <row r="43">
          <cell r="B43">
            <v>36</v>
          </cell>
          <cell r="C43">
            <v>10142216936</v>
          </cell>
          <cell r="D43" t="str">
            <v>Мокеев Захар</v>
          </cell>
          <cell r="E43">
            <v>39466</v>
          </cell>
          <cell r="F43" t="str">
            <v>КМС</v>
          </cell>
          <cell r="G43" t="str">
            <v>Санкт-Петербург</v>
          </cell>
        </row>
        <row r="44">
          <cell r="B44">
            <v>37</v>
          </cell>
          <cell r="C44">
            <v>10142293627</v>
          </cell>
          <cell r="D44" t="str">
            <v>Леонтьев Кирилл</v>
          </cell>
          <cell r="E44">
            <v>40332</v>
          </cell>
          <cell r="F44" t="str">
            <v>1 СР</v>
          </cell>
          <cell r="G44" t="str">
            <v>Санкт-Петербург</v>
          </cell>
        </row>
        <row r="45">
          <cell r="B45">
            <v>38</v>
          </cell>
          <cell r="C45">
            <v>10144646380</v>
          </cell>
          <cell r="D45" t="str">
            <v>Авдеева Мария</v>
          </cell>
          <cell r="E45">
            <v>40348</v>
          </cell>
          <cell r="F45" t="str">
            <v>КМС</v>
          </cell>
          <cell r="G45" t="str">
            <v>Санкт-Петербург</v>
          </cell>
        </row>
        <row r="46">
          <cell r="B46">
            <v>39</v>
          </cell>
          <cell r="C46">
            <v>10126386738</v>
          </cell>
          <cell r="D46" t="str">
            <v>Бутенко Никита</v>
          </cell>
          <cell r="E46">
            <v>39793</v>
          </cell>
          <cell r="F46" t="str">
            <v>КМС</v>
          </cell>
          <cell r="G46" t="str">
            <v>Санкт-Петербург</v>
          </cell>
        </row>
        <row r="47">
          <cell r="B47">
            <v>40</v>
          </cell>
          <cell r="C47">
            <v>10126302973</v>
          </cell>
          <cell r="D47" t="str">
            <v>Демиш Михаил</v>
          </cell>
          <cell r="E47">
            <v>39472</v>
          </cell>
          <cell r="F47" t="str">
            <v>КМС</v>
          </cell>
          <cell r="G47" t="str">
            <v>Санкт-Петербург</v>
          </cell>
        </row>
        <row r="48">
          <cell r="B48">
            <v>112</v>
          </cell>
          <cell r="C48">
            <v>10142424474</v>
          </cell>
          <cell r="D48" t="str">
            <v>Раев Фома</v>
          </cell>
          <cell r="E48">
            <v>40048</v>
          </cell>
          <cell r="F48" t="str">
            <v>КМС</v>
          </cell>
          <cell r="G48" t="str">
            <v>Санкт-Петербург</v>
          </cell>
        </row>
        <row r="49">
          <cell r="B49">
            <v>42</v>
          </cell>
          <cell r="C49">
            <v>10132679614</v>
          </cell>
          <cell r="D49" t="str">
            <v>Шайкина Вероника</v>
          </cell>
          <cell r="E49">
            <v>40357</v>
          </cell>
          <cell r="F49" t="str">
            <v>1 СР</v>
          </cell>
          <cell r="G49" t="str">
            <v>Санкт-Петербург</v>
          </cell>
        </row>
        <row r="50">
          <cell r="B50">
            <v>43</v>
          </cell>
          <cell r="C50">
            <v>10140508120</v>
          </cell>
          <cell r="D50" t="str">
            <v>Волобуева Валерия</v>
          </cell>
          <cell r="E50">
            <v>40294</v>
          </cell>
          <cell r="F50" t="str">
            <v>1 СР</v>
          </cell>
          <cell r="G50" t="str">
            <v>Санкт-Петербург</v>
          </cell>
        </row>
        <row r="51">
          <cell r="B51">
            <v>44</v>
          </cell>
          <cell r="C51">
            <v>10155456729</v>
          </cell>
          <cell r="D51" t="str">
            <v>Козырь Александр</v>
          </cell>
          <cell r="E51">
            <v>40311</v>
          </cell>
          <cell r="F51" t="str">
            <v>2 СР</v>
          </cell>
          <cell r="G51" t="str">
            <v>Санкт-Петербург</v>
          </cell>
        </row>
        <row r="52">
          <cell r="B52">
            <v>45</v>
          </cell>
          <cell r="C52">
            <v>10148381183</v>
          </cell>
          <cell r="D52" t="str">
            <v>Шевцов Максим</v>
          </cell>
          <cell r="E52">
            <v>40438</v>
          </cell>
          <cell r="F52" t="str">
            <v>1 СР</v>
          </cell>
          <cell r="G52" t="str">
            <v>Санкт-Петербург</v>
          </cell>
        </row>
        <row r="53">
          <cell r="B53">
            <v>46</v>
          </cell>
          <cell r="C53">
            <v>10117968350</v>
          </cell>
          <cell r="D53" t="str">
            <v>Курьянов Никита</v>
          </cell>
          <cell r="E53">
            <v>39728</v>
          </cell>
          <cell r="F53" t="str">
            <v>КМС</v>
          </cell>
          <cell r="G53" t="str">
            <v>Санкт-Петербург</v>
          </cell>
        </row>
        <row r="54">
          <cell r="B54">
            <v>47</v>
          </cell>
          <cell r="C54">
            <v>10116160918</v>
          </cell>
          <cell r="D54" t="str">
            <v>Гарбуз Даниил</v>
          </cell>
          <cell r="E54">
            <v>39643</v>
          </cell>
          <cell r="F54" t="str">
            <v>КМС</v>
          </cell>
          <cell r="G54" t="str">
            <v>Санкт-Петербург</v>
          </cell>
        </row>
        <row r="55">
          <cell r="B55">
            <v>48</v>
          </cell>
          <cell r="C55">
            <v>10131460747</v>
          </cell>
          <cell r="D55" t="str">
            <v>Васильев Олег</v>
          </cell>
          <cell r="E55">
            <v>39558</v>
          </cell>
          <cell r="F55" t="str">
            <v>КМС</v>
          </cell>
          <cell r="G55" t="str">
            <v>Санкт-Петербург</v>
          </cell>
        </row>
        <row r="56">
          <cell r="B56">
            <v>49</v>
          </cell>
          <cell r="C56">
            <v>10129113246</v>
          </cell>
          <cell r="D56" t="str">
            <v>Маликов Руслан</v>
          </cell>
          <cell r="E56">
            <v>39710</v>
          </cell>
          <cell r="F56" t="str">
            <v>КМС</v>
          </cell>
          <cell r="G56" t="str">
            <v>Санкт-Петербург</v>
          </cell>
        </row>
        <row r="57">
          <cell r="B57">
            <v>50</v>
          </cell>
          <cell r="C57">
            <v>10113341652</v>
          </cell>
          <cell r="D57" t="str">
            <v>Михайлов Даниил</v>
          </cell>
          <cell r="E57">
            <v>39801</v>
          </cell>
          <cell r="F57" t="str">
            <v>КМС</v>
          </cell>
          <cell r="G57" t="str">
            <v>Санкт-Петербург</v>
          </cell>
        </row>
        <row r="58">
          <cell r="B58">
            <v>51</v>
          </cell>
          <cell r="C58">
            <v>10119946746</v>
          </cell>
          <cell r="D58" t="str">
            <v>Костыря Егор</v>
          </cell>
          <cell r="E58">
            <v>40024</v>
          </cell>
          <cell r="F58" t="str">
            <v>1 СР</v>
          </cell>
          <cell r="G58" t="str">
            <v>Санкт-Петербург</v>
          </cell>
        </row>
        <row r="59">
          <cell r="B59">
            <v>52</v>
          </cell>
          <cell r="C59">
            <v>10141983227</v>
          </cell>
          <cell r="D59" t="str">
            <v>Никонов Михаил</v>
          </cell>
          <cell r="E59">
            <v>40024</v>
          </cell>
          <cell r="F59" t="str">
            <v>КМС</v>
          </cell>
          <cell r="G59" t="str">
            <v>Санкт-Петербург</v>
          </cell>
        </row>
        <row r="60">
          <cell r="B60">
            <v>53</v>
          </cell>
          <cell r="C60">
            <v>10138532956</v>
          </cell>
          <cell r="D60" t="str">
            <v>Гунин Вячеслав</v>
          </cell>
          <cell r="E60">
            <v>39822</v>
          </cell>
          <cell r="F60" t="str">
            <v>КМС</v>
          </cell>
          <cell r="G60" t="str">
            <v>Санкт-Петербург</v>
          </cell>
        </row>
        <row r="61">
          <cell r="B61">
            <v>54</v>
          </cell>
          <cell r="C61">
            <v>10125502927</v>
          </cell>
          <cell r="D61" t="str">
            <v>Дерюшев Арсений</v>
          </cell>
          <cell r="E61">
            <v>40043</v>
          </cell>
          <cell r="F61" t="str">
            <v>КМС</v>
          </cell>
          <cell r="G61" t="str">
            <v>Санкт-Петербург</v>
          </cell>
        </row>
        <row r="62">
          <cell r="B62">
            <v>55</v>
          </cell>
          <cell r="C62">
            <v>10144855740</v>
          </cell>
          <cell r="D62" t="str">
            <v>Круглов Сергей</v>
          </cell>
          <cell r="E62">
            <v>39918</v>
          </cell>
          <cell r="F62" t="str">
            <v>КМС</v>
          </cell>
          <cell r="G62" t="str">
            <v>Санкт-Петербург</v>
          </cell>
        </row>
        <row r="63">
          <cell r="B63">
            <v>56</v>
          </cell>
          <cell r="C63">
            <v>10148465756</v>
          </cell>
          <cell r="D63" t="str">
            <v>Смирнов Владимир</v>
          </cell>
          <cell r="E63">
            <v>40375</v>
          </cell>
          <cell r="F63" t="str">
            <v>1 СР</v>
          </cell>
          <cell r="G63" t="str">
            <v>Санкт-Петербург</v>
          </cell>
        </row>
        <row r="64">
          <cell r="B64">
            <v>57</v>
          </cell>
          <cell r="C64">
            <v>10083324091</v>
          </cell>
          <cell r="D64" t="str">
            <v>Кокунов Григорий</v>
          </cell>
          <cell r="E64">
            <v>39854</v>
          </cell>
          <cell r="F64" t="str">
            <v>КМС</v>
          </cell>
          <cell r="G64" t="str">
            <v>Санкт-Петербург</v>
          </cell>
        </row>
        <row r="65">
          <cell r="B65">
            <v>58</v>
          </cell>
          <cell r="C65">
            <v>10130179943</v>
          </cell>
          <cell r="D65" t="str">
            <v>Хатунцева Александра</v>
          </cell>
          <cell r="E65">
            <v>39478</v>
          </cell>
          <cell r="F65" t="str">
            <v>КМС</v>
          </cell>
          <cell r="G65" t="str">
            <v>Санкт-Петербург</v>
          </cell>
        </row>
        <row r="66">
          <cell r="B66">
            <v>59</v>
          </cell>
          <cell r="C66">
            <v>10140572683</v>
          </cell>
          <cell r="D66" t="str">
            <v>Гончарова Варвара</v>
          </cell>
          <cell r="E66">
            <v>39626</v>
          </cell>
          <cell r="F66" t="str">
            <v>КМС</v>
          </cell>
          <cell r="G66" t="str">
            <v>Санкт-Петербург</v>
          </cell>
        </row>
        <row r="67">
          <cell r="B67">
            <v>60</v>
          </cell>
          <cell r="C67">
            <v>10137550125</v>
          </cell>
          <cell r="D67" t="str">
            <v>Шипилова Дарья</v>
          </cell>
          <cell r="E67">
            <v>39501</v>
          </cell>
          <cell r="F67" t="str">
            <v>КМС</v>
          </cell>
          <cell r="G67" t="str">
            <v>Санкт-Петербург</v>
          </cell>
        </row>
        <row r="68">
          <cell r="B68">
            <v>61</v>
          </cell>
          <cell r="C68">
            <v>10117276418</v>
          </cell>
          <cell r="D68" t="str">
            <v>Корчебная Ольга</v>
          </cell>
          <cell r="E68">
            <v>39475</v>
          </cell>
          <cell r="F68" t="str">
            <v>КМС</v>
          </cell>
          <cell r="G68" t="str">
            <v>Санкт-Петербург</v>
          </cell>
        </row>
        <row r="69">
          <cell r="B69">
            <v>62</v>
          </cell>
          <cell r="C69">
            <v>10137450192</v>
          </cell>
          <cell r="D69" t="str">
            <v>Галкина Кристина</v>
          </cell>
          <cell r="E69">
            <v>39453</v>
          </cell>
          <cell r="F69" t="str">
            <v>КМС</v>
          </cell>
          <cell r="G69" t="str">
            <v>Санкт-Петербург</v>
          </cell>
        </row>
        <row r="70">
          <cell r="B70">
            <v>63</v>
          </cell>
          <cell r="C70">
            <v>10131638983</v>
          </cell>
          <cell r="D70" t="str">
            <v>Мальцева Любовь</v>
          </cell>
          <cell r="E70">
            <v>39489</v>
          </cell>
          <cell r="F70" t="str">
            <v>КМС</v>
          </cell>
          <cell r="G70" t="str">
            <v>Санкт-Петербург</v>
          </cell>
        </row>
        <row r="71">
          <cell r="B71">
            <v>64</v>
          </cell>
          <cell r="C71">
            <v>10133902723</v>
          </cell>
          <cell r="D71" t="str">
            <v>Пушкарев Ярослав</v>
          </cell>
          <cell r="E71">
            <v>39552</v>
          </cell>
          <cell r="F71" t="str">
            <v>КМС</v>
          </cell>
          <cell r="G71" t="str">
            <v>Санкт-Петербург</v>
          </cell>
        </row>
        <row r="72">
          <cell r="B72">
            <v>65</v>
          </cell>
          <cell r="C72">
            <v>10132137121</v>
          </cell>
          <cell r="D72" t="str">
            <v>Гичкин Артем</v>
          </cell>
          <cell r="E72">
            <v>39697</v>
          </cell>
          <cell r="F72" t="str">
            <v>КМС</v>
          </cell>
          <cell r="G72" t="str">
            <v>Санкт-Петербург</v>
          </cell>
        </row>
        <row r="73">
          <cell r="B73">
            <v>66</v>
          </cell>
          <cell r="C73">
            <v>10155324565</v>
          </cell>
          <cell r="D73" t="str">
            <v>Пухов Иван</v>
          </cell>
          <cell r="E73">
            <v>40206</v>
          </cell>
          <cell r="F73" t="str">
            <v>1 СР</v>
          </cell>
          <cell r="G73" t="str">
            <v>Санкт-Петербург</v>
          </cell>
        </row>
        <row r="74">
          <cell r="B74">
            <v>67</v>
          </cell>
          <cell r="C74">
            <v>10144647390</v>
          </cell>
          <cell r="D74" t="str">
            <v>Рулева Анастасия</v>
          </cell>
          <cell r="E74">
            <v>39954</v>
          </cell>
          <cell r="F74" t="str">
            <v>1 СР</v>
          </cell>
          <cell r="G74" t="str">
            <v>Санкт-Петербург</v>
          </cell>
        </row>
        <row r="75">
          <cell r="B75">
            <v>68</v>
          </cell>
          <cell r="C75">
            <v>10133870892</v>
          </cell>
          <cell r="D75" t="str">
            <v>Решетникова Вероника</v>
          </cell>
          <cell r="E75">
            <v>39912</v>
          </cell>
          <cell r="F75" t="str">
            <v>1 СР</v>
          </cell>
          <cell r="G75" t="str">
            <v>Санкт-Петербург</v>
          </cell>
        </row>
        <row r="76">
          <cell r="B76">
            <v>69</v>
          </cell>
          <cell r="C76">
            <v>10132012435</v>
          </cell>
          <cell r="D76" t="str">
            <v>Лосева Анфиса</v>
          </cell>
          <cell r="E76">
            <v>39524</v>
          </cell>
          <cell r="F76" t="str">
            <v>КМС</v>
          </cell>
          <cell r="G76" t="str">
            <v>Санкт-Петербург</v>
          </cell>
        </row>
        <row r="77">
          <cell r="B77">
            <v>70</v>
          </cell>
          <cell r="C77">
            <v>10137982379</v>
          </cell>
          <cell r="D77" t="str">
            <v>Суханова Белла</v>
          </cell>
          <cell r="E77">
            <v>40041</v>
          </cell>
          <cell r="F77" t="str">
            <v>1 СР</v>
          </cell>
          <cell r="G77" t="str">
            <v>Санкт-Петербург</v>
          </cell>
        </row>
        <row r="78">
          <cell r="B78">
            <v>71</v>
          </cell>
          <cell r="C78">
            <v>10128500732</v>
          </cell>
          <cell r="D78" t="str">
            <v>Белорукова Анастасия</v>
          </cell>
          <cell r="E78">
            <v>39848</v>
          </cell>
          <cell r="F78" t="str">
            <v>1 СР</v>
          </cell>
          <cell r="G78" t="str">
            <v>Санкт-Петербург</v>
          </cell>
        </row>
        <row r="79">
          <cell r="B79">
            <v>72</v>
          </cell>
          <cell r="C79">
            <v>10139998767</v>
          </cell>
          <cell r="D79" t="str">
            <v>Черкасова Серафима</v>
          </cell>
          <cell r="E79">
            <v>39847</v>
          </cell>
          <cell r="F79" t="str">
            <v>КМС</v>
          </cell>
          <cell r="G79" t="str">
            <v>Санкт-Петербург</v>
          </cell>
        </row>
        <row r="80">
          <cell r="B80">
            <v>73</v>
          </cell>
          <cell r="C80">
            <v>10139998767</v>
          </cell>
          <cell r="D80" t="str">
            <v>Бондарева Екатерина</v>
          </cell>
          <cell r="E80">
            <v>40074</v>
          </cell>
          <cell r="F80" t="str">
            <v>КМС</v>
          </cell>
          <cell r="G80" t="str">
            <v>Санкт-Петербург</v>
          </cell>
        </row>
        <row r="81">
          <cell r="B81">
            <v>74</v>
          </cell>
          <cell r="C81">
            <v>10141778517</v>
          </cell>
          <cell r="D81" t="str">
            <v>Голыбина Ирина</v>
          </cell>
          <cell r="E81">
            <v>40065</v>
          </cell>
          <cell r="F81" t="str">
            <v>КМС</v>
          </cell>
          <cell r="G81" t="str">
            <v>Санкт-Петербург</v>
          </cell>
        </row>
        <row r="82">
          <cell r="B82">
            <v>75</v>
          </cell>
          <cell r="C82">
            <v>10156554647</v>
          </cell>
          <cell r="D82" t="str">
            <v>Тарусова Яна</v>
          </cell>
          <cell r="E82">
            <v>40056</v>
          </cell>
          <cell r="F82" t="str">
            <v>КМС</v>
          </cell>
          <cell r="G82" t="str">
            <v>Санкт-Петербург</v>
          </cell>
        </row>
        <row r="83">
          <cell r="B83">
            <v>76</v>
          </cell>
          <cell r="C83">
            <v>10144057714</v>
          </cell>
          <cell r="D83" t="str">
            <v>Пчельникова Виктория</v>
          </cell>
          <cell r="E83">
            <v>40201</v>
          </cell>
          <cell r="F83" t="str">
            <v>КМС</v>
          </cell>
          <cell r="G83" t="str">
            <v>Санкт-Петербург</v>
          </cell>
        </row>
        <row r="84">
          <cell r="B84">
            <v>77</v>
          </cell>
          <cell r="C84">
            <v>10132789849</v>
          </cell>
          <cell r="D84" t="str">
            <v>Лучина Виктория</v>
          </cell>
          <cell r="E84">
            <v>39558</v>
          </cell>
          <cell r="F84" t="str">
            <v>КМС</v>
          </cell>
          <cell r="G84" t="str">
            <v>Тульская область</v>
          </cell>
        </row>
        <row r="85">
          <cell r="B85">
            <v>78</v>
          </cell>
          <cell r="C85">
            <v>10132790051</v>
          </cell>
          <cell r="D85" t="str">
            <v>Дроздова Ольга</v>
          </cell>
          <cell r="E85">
            <v>39616</v>
          </cell>
          <cell r="F85" t="str">
            <v>КМС</v>
          </cell>
          <cell r="G85" t="str">
            <v>Тульская область</v>
          </cell>
        </row>
        <row r="86">
          <cell r="B86">
            <v>80</v>
          </cell>
          <cell r="C86">
            <v>10142335255</v>
          </cell>
          <cell r="D86" t="str">
            <v>Гвоздева Диана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81</v>
          </cell>
          <cell r="C87">
            <v>10141993331</v>
          </cell>
          <cell r="D87" t="str">
            <v>Шишкин Иван</v>
          </cell>
          <cell r="E87">
            <v>39651</v>
          </cell>
          <cell r="F87" t="str">
            <v>КМС</v>
          </cell>
          <cell r="G87" t="str">
            <v>Тульская область</v>
          </cell>
        </row>
        <row r="88">
          <cell r="B88">
            <v>82</v>
          </cell>
          <cell r="C88">
            <v>10132853810</v>
          </cell>
          <cell r="D88" t="str">
            <v>Никишин Александр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83</v>
          </cell>
          <cell r="C89">
            <v>10137919432</v>
          </cell>
          <cell r="D89" t="str">
            <v>Ермолова Мария</v>
          </cell>
          <cell r="E89">
            <v>39688</v>
          </cell>
          <cell r="F89" t="str">
            <v>КМС</v>
          </cell>
          <cell r="G89" t="str">
            <v>Тульская область</v>
          </cell>
        </row>
        <row r="90">
          <cell r="B90">
            <v>84</v>
          </cell>
          <cell r="C90">
            <v>10131028691</v>
          </cell>
          <cell r="D90" t="str">
            <v>Зыбин Артем</v>
          </cell>
          <cell r="E90">
            <v>39747</v>
          </cell>
          <cell r="F90" t="str">
            <v>КМС</v>
          </cell>
          <cell r="G90" t="str">
            <v>Тульская область</v>
          </cell>
        </row>
        <row r="91">
          <cell r="B91">
            <v>85</v>
          </cell>
          <cell r="C91">
            <v>10144070141</v>
          </cell>
          <cell r="D91" t="str">
            <v>Анискина Полина</v>
          </cell>
          <cell r="E91">
            <v>40067</v>
          </cell>
          <cell r="F91" t="str">
            <v>1 СР</v>
          </cell>
          <cell r="G91" t="str">
            <v>Тульская область</v>
          </cell>
        </row>
        <row r="92">
          <cell r="B92">
            <v>86</v>
          </cell>
          <cell r="C92">
            <v>10141993129</v>
          </cell>
          <cell r="D92" t="str">
            <v>Гончар Константин</v>
          </cell>
          <cell r="E92">
            <v>40083</v>
          </cell>
          <cell r="F92" t="str">
            <v>1 СР</v>
          </cell>
          <cell r="G92" t="str">
            <v>Тульская область</v>
          </cell>
        </row>
        <row r="93">
          <cell r="B93">
            <v>87</v>
          </cell>
          <cell r="C93">
            <v>10142405377</v>
          </cell>
          <cell r="D93" t="str">
            <v>Казаков Владислав</v>
          </cell>
          <cell r="E93">
            <v>40085</v>
          </cell>
          <cell r="F93" t="str">
            <v>КМС</v>
          </cell>
          <cell r="G93" t="str">
            <v>Тульская область</v>
          </cell>
        </row>
        <row r="94">
          <cell r="B94">
            <v>88</v>
          </cell>
          <cell r="C94">
            <v>10111058213</v>
          </cell>
          <cell r="D94" t="str">
            <v>Козлов Матвей</v>
          </cell>
          <cell r="E94">
            <v>40096</v>
          </cell>
          <cell r="F94" t="str">
            <v>1 СР</v>
          </cell>
          <cell r="G94" t="str">
            <v>Тульская область</v>
          </cell>
        </row>
        <row r="95">
          <cell r="B95">
            <v>89</v>
          </cell>
          <cell r="C95">
            <v>10142531275</v>
          </cell>
          <cell r="D95" t="str">
            <v>Линцова Ева</v>
          </cell>
          <cell r="E95">
            <v>40175</v>
          </cell>
          <cell r="F95" t="str">
            <v>КМС</v>
          </cell>
          <cell r="G95" t="str">
            <v>Тульская область</v>
          </cell>
        </row>
        <row r="96">
          <cell r="B96">
            <v>90</v>
          </cell>
          <cell r="C96">
            <v>10144913435</v>
          </cell>
          <cell r="D96" t="str">
            <v>Самойлов Артем</v>
          </cell>
          <cell r="E96">
            <v>39864</v>
          </cell>
          <cell r="F96" t="str">
            <v>КМС</v>
          </cell>
          <cell r="G96" t="str">
            <v>Тульская область</v>
          </cell>
        </row>
        <row r="97">
          <cell r="B97">
            <v>91</v>
          </cell>
          <cell r="C97">
            <v>10142604835</v>
          </cell>
          <cell r="D97" t="str">
            <v>Степанов Тимур</v>
          </cell>
          <cell r="E97">
            <v>39988</v>
          </cell>
          <cell r="F97" t="str">
            <v>1 СР</v>
          </cell>
          <cell r="G97" t="str">
            <v>Тульская область</v>
          </cell>
        </row>
        <row r="98">
          <cell r="B98">
            <v>92</v>
          </cell>
          <cell r="C98">
            <v>10142594933</v>
          </cell>
          <cell r="D98" t="str">
            <v>Богнат Александра</v>
          </cell>
          <cell r="E98">
            <v>39863</v>
          </cell>
          <cell r="F98" t="str">
            <v>КМС</v>
          </cell>
          <cell r="G98" t="str">
            <v>Тульская область</v>
          </cell>
        </row>
        <row r="99">
          <cell r="B99">
            <v>110</v>
          </cell>
          <cell r="C99">
            <v>10142531073</v>
          </cell>
          <cell r="D99" t="str">
            <v>Горелова Валерия</v>
          </cell>
          <cell r="E99">
            <v>40447</v>
          </cell>
          <cell r="F99" t="str">
            <v>КМС</v>
          </cell>
          <cell r="G99" t="str">
            <v>Тульская область</v>
          </cell>
        </row>
        <row r="100">
          <cell r="B100">
            <v>94</v>
          </cell>
          <cell r="C100">
            <v>10112463400</v>
          </cell>
          <cell r="D100" t="str">
            <v>Сашенкова Александра</v>
          </cell>
          <cell r="E100">
            <v>39458</v>
          </cell>
          <cell r="F100" t="str">
            <v>КМС</v>
          </cell>
          <cell r="G100" t="str">
            <v>Москва</v>
          </cell>
        </row>
        <row r="101">
          <cell r="B101">
            <v>95</v>
          </cell>
          <cell r="C101">
            <v>10131543502</v>
          </cell>
          <cell r="D101" t="str">
            <v>Солозобова Вероника</v>
          </cell>
          <cell r="E101">
            <v>39647</v>
          </cell>
          <cell r="F101" t="str">
            <v>МС</v>
          </cell>
          <cell r="G101" t="str">
            <v>Москва</v>
          </cell>
        </row>
        <row r="102">
          <cell r="B102">
            <v>96</v>
          </cell>
          <cell r="C102">
            <v>10128419492</v>
          </cell>
          <cell r="D102" t="str">
            <v>Студенникова Ярослава</v>
          </cell>
          <cell r="E102">
            <v>39785</v>
          </cell>
          <cell r="F102" t="str">
            <v>МС</v>
          </cell>
          <cell r="G102" t="str">
            <v>Москва</v>
          </cell>
        </row>
        <row r="103">
          <cell r="B103">
            <v>97</v>
          </cell>
          <cell r="C103">
            <v>10137270643</v>
          </cell>
          <cell r="D103" t="str">
            <v>Алексеева Васса</v>
          </cell>
          <cell r="E103">
            <v>39897</v>
          </cell>
          <cell r="F103" t="str">
            <v>КМС</v>
          </cell>
          <cell r="G103" t="str">
            <v>Москва</v>
          </cell>
        </row>
        <row r="104">
          <cell r="B104">
            <v>98</v>
          </cell>
          <cell r="C104">
            <v>10135838073</v>
          </cell>
          <cell r="D104" t="str">
            <v>Острицов Ратмир</v>
          </cell>
          <cell r="E104">
            <v>39723</v>
          </cell>
          <cell r="F104" t="str">
            <v>КМС</v>
          </cell>
          <cell r="G104" t="str">
            <v>Москва</v>
          </cell>
        </row>
        <row r="105">
          <cell r="B105">
            <v>99</v>
          </cell>
          <cell r="C105">
            <v>10132956163</v>
          </cell>
          <cell r="D105" t="str">
            <v>Савостиков Никита</v>
          </cell>
          <cell r="E105">
            <v>39675</v>
          </cell>
          <cell r="F105" t="str">
            <v>КМС</v>
          </cell>
          <cell r="G105" t="str">
            <v>Москва</v>
          </cell>
        </row>
        <row r="106">
          <cell r="B106">
            <v>100</v>
          </cell>
          <cell r="C106">
            <v>10139061608</v>
          </cell>
          <cell r="D106" t="str">
            <v>Соколовский Кирилл</v>
          </cell>
          <cell r="E106">
            <v>39562</v>
          </cell>
          <cell r="F106" t="str">
            <v>КМС</v>
          </cell>
          <cell r="G106" t="str">
            <v>Москва</v>
          </cell>
        </row>
        <row r="107">
          <cell r="B107">
            <v>111</v>
          </cell>
          <cell r="C107">
            <v>10152110128</v>
          </cell>
          <cell r="D107" t="str">
            <v>Захаров Илья</v>
          </cell>
          <cell r="E107">
            <v>39780</v>
          </cell>
          <cell r="F107" t="str">
            <v>2 СР</v>
          </cell>
          <cell r="G107" t="str">
            <v>Москва</v>
          </cell>
        </row>
        <row r="108">
          <cell r="B108">
            <v>102</v>
          </cell>
          <cell r="C108">
            <v>10142058807</v>
          </cell>
          <cell r="D108" t="str">
            <v xml:space="preserve">Полякова Ульяна </v>
          </cell>
          <cell r="E108">
            <v>40353</v>
          </cell>
          <cell r="F108" t="str">
            <v>КМС</v>
          </cell>
          <cell r="G108" t="str">
            <v xml:space="preserve">Тюменская область </v>
          </cell>
        </row>
        <row r="109">
          <cell r="B109">
            <v>103</v>
          </cell>
          <cell r="C109">
            <v>10034922711</v>
          </cell>
          <cell r="D109" t="str">
            <v>Степанов Тарас</v>
          </cell>
          <cell r="E109">
            <v>39611</v>
          </cell>
          <cell r="F109" t="str">
            <v>КМС</v>
          </cell>
          <cell r="G109" t="str">
            <v>Ленинградская область</v>
          </cell>
        </row>
        <row r="110">
          <cell r="B110">
            <v>104</v>
          </cell>
          <cell r="C110">
            <v>10123564341</v>
          </cell>
          <cell r="D110" t="str">
            <v>Кезерев Николай</v>
          </cell>
          <cell r="E110">
            <v>39672</v>
          </cell>
          <cell r="F110" t="str">
            <v>КМС</v>
          </cell>
          <cell r="G110" t="str">
            <v>Ленинградская область</v>
          </cell>
        </row>
        <row r="111">
          <cell r="B111">
            <v>105</v>
          </cell>
          <cell r="C111">
            <v>10116030370</v>
          </cell>
          <cell r="D111" t="str">
            <v>Ломов Кирилл</v>
          </cell>
          <cell r="E111">
            <v>39894</v>
          </cell>
          <cell r="F111" t="str">
            <v>КМС</v>
          </cell>
          <cell r="G111" t="str">
            <v>Ленинградская область</v>
          </cell>
        </row>
        <row r="112">
          <cell r="B112">
            <v>106</v>
          </cell>
          <cell r="C112">
            <v>10036061449</v>
          </cell>
          <cell r="D112" t="str">
            <v>Минаев Иван</v>
          </cell>
          <cell r="E112">
            <v>39864</v>
          </cell>
          <cell r="F112" t="str">
            <v>2 СР</v>
          </cell>
          <cell r="G112" t="str">
            <v>Ленинградская область</v>
          </cell>
        </row>
        <row r="113">
          <cell r="B113">
            <v>107</v>
          </cell>
          <cell r="C113">
            <v>10142164190</v>
          </cell>
          <cell r="D113" t="str">
            <v>Кожухов Арсений</v>
          </cell>
          <cell r="E113">
            <v>40247</v>
          </cell>
          <cell r="F113" t="str">
            <v>2 СР</v>
          </cell>
          <cell r="G113" t="str">
            <v>Ленинградская область</v>
          </cell>
        </row>
        <row r="114">
          <cell r="B114">
            <v>108</v>
          </cell>
          <cell r="C114">
            <v>10148954796</v>
          </cell>
          <cell r="D114" t="str">
            <v>Баева Виктория</v>
          </cell>
          <cell r="E114">
            <v>40234</v>
          </cell>
          <cell r="F114" t="str">
            <v>КМС</v>
          </cell>
          <cell r="G114" t="str">
            <v>Ленинградская область</v>
          </cell>
        </row>
        <row r="115">
          <cell r="B115">
            <v>109</v>
          </cell>
          <cell r="C115">
            <v>10127430803</v>
          </cell>
          <cell r="D115" t="str">
            <v>Прокопенко Владислав</v>
          </cell>
          <cell r="E115">
            <v>39875</v>
          </cell>
          <cell r="F115" t="str">
            <v>1 СР</v>
          </cell>
          <cell r="G115" t="str">
            <v>Ростовская область</v>
          </cell>
        </row>
        <row r="147">
          <cell r="D147" t="str">
            <v>Гл. судья, ВК   - Соловьев Г.Н. _______________</v>
          </cell>
        </row>
        <row r="148">
          <cell r="D148" t="str">
            <v>Судья на финише, ВК -Валова А.С.___________________</v>
          </cell>
        </row>
        <row r="149">
          <cell r="D149" t="str">
            <v>Гл. секретарь,  ВК - Михайлова И.Н.___________________</v>
          </cell>
        </row>
        <row r="262">
          <cell r="G262" t="str">
            <v>МС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9E5A6"/>
    <pageSetUpPr fitToPage="1"/>
  </sheetPr>
  <dimension ref="A1:I64"/>
  <sheetViews>
    <sheetView tabSelected="1" topLeftCell="A16" zoomScaleNormal="100" workbookViewId="0">
      <selection activeCell="H18" sqref="H18:J18"/>
    </sheetView>
  </sheetViews>
  <sheetFormatPr defaultRowHeight="12.75" x14ac:dyDescent="0.2"/>
  <cols>
    <col min="1" max="1" width="9.140625" style="2"/>
    <col min="2" max="2" width="8.5703125" style="2" customWidth="1"/>
    <col min="3" max="3" width="14.140625" style="2" customWidth="1"/>
    <col min="4" max="4" width="20.7109375" style="2" customWidth="1"/>
    <col min="5" max="5" width="12.28515625" style="2" customWidth="1"/>
    <col min="6" max="6" width="10.7109375" style="2" customWidth="1"/>
    <col min="7" max="7" width="19.28515625" style="2" customWidth="1"/>
    <col min="8" max="8" width="20.28515625" style="2" customWidth="1"/>
    <col min="9" max="9" width="19.85546875" style="2" customWidth="1"/>
    <col min="10" max="16384" width="9.140625" style="2"/>
  </cols>
  <sheetData>
    <row r="1" spans="1:9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8.2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21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ht="10.9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3" t="s">
        <v>2</v>
      </c>
      <c r="B5" s="3"/>
      <c r="C5" s="3"/>
      <c r="D5" s="3"/>
      <c r="E5" s="3"/>
      <c r="F5" s="3"/>
      <c r="G5" s="3"/>
      <c r="H5" s="3"/>
      <c r="I5" s="3"/>
    </row>
    <row r="6" spans="1:9" ht="20.45" customHeight="1" x14ac:dyDescent="0.2">
      <c r="A6" s="4" t="s">
        <v>3</v>
      </c>
      <c r="B6" s="4"/>
      <c r="C6" s="4"/>
      <c r="D6" s="4"/>
      <c r="E6" s="4"/>
      <c r="F6" s="4"/>
      <c r="G6" s="4"/>
      <c r="H6" s="4"/>
      <c r="I6" s="4"/>
    </row>
    <row r="7" spans="1:9" ht="19.149999999999999" customHeight="1" x14ac:dyDescent="0.2">
      <c r="A7" s="4" t="s">
        <v>4</v>
      </c>
      <c r="B7" s="4"/>
      <c r="C7" s="4"/>
      <c r="D7" s="4"/>
      <c r="E7" s="4"/>
      <c r="F7" s="4"/>
      <c r="G7" s="4"/>
      <c r="H7" s="4"/>
      <c r="I7" s="4"/>
    </row>
    <row r="8" spans="1:9" ht="7.9" customHeight="1" thickBot="1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ht="19.5" thickTop="1" x14ac:dyDescent="0.2">
      <c r="A9" s="6" t="s">
        <v>5</v>
      </c>
      <c r="B9" s="7"/>
      <c r="C9" s="7"/>
      <c r="D9" s="7"/>
      <c r="E9" s="7"/>
      <c r="F9" s="7"/>
      <c r="G9" s="7"/>
      <c r="H9" s="7"/>
      <c r="I9" s="8"/>
    </row>
    <row r="10" spans="1:9" ht="18.75" x14ac:dyDescent="0.2">
      <c r="A10" s="9" t="s">
        <v>6</v>
      </c>
      <c r="B10" s="10"/>
      <c r="C10" s="10"/>
      <c r="D10" s="10"/>
      <c r="E10" s="10"/>
      <c r="F10" s="10"/>
      <c r="G10" s="10"/>
      <c r="H10" s="10"/>
      <c r="I10" s="11"/>
    </row>
    <row r="11" spans="1:9" ht="18.75" x14ac:dyDescent="0.2">
      <c r="A11" s="12" t="s">
        <v>7</v>
      </c>
      <c r="B11" s="13"/>
      <c r="C11" s="13"/>
      <c r="D11" s="13"/>
      <c r="E11" s="13"/>
      <c r="F11" s="13"/>
      <c r="G11" s="13"/>
      <c r="H11" s="13"/>
      <c r="I11" s="14"/>
    </row>
    <row r="12" spans="1:9" ht="15.6" customHeight="1" x14ac:dyDescent="0.2">
      <c r="A12" s="15"/>
      <c r="B12" s="16"/>
      <c r="C12" s="16"/>
      <c r="D12" s="16"/>
      <c r="E12" s="16"/>
      <c r="F12" s="16"/>
      <c r="G12" s="16"/>
      <c r="H12" s="16"/>
      <c r="I12" s="17"/>
    </row>
    <row r="13" spans="1:9" ht="15.75" x14ac:dyDescent="0.2">
      <c r="A13" s="18" t="s">
        <v>8</v>
      </c>
      <c r="B13" s="19"/>
      <c r="C13" s="19"/>
      <c r="D13" s="19"/>
      <c r="E13" s="20"/>
      <c r="F13" s="21"/>
      <c r="G13" s="22"/>
      <c r="H13" s="23"/>
      <c r="I13" s="24" t="s">
        <v>9</v>
      </c>
    </row>
    <row r="14" spans="1:9" ht="15.75" x14ac:dyDescent="0.2">
      <c r="A14" s="25" t="s">
        <v>10</v>
      </c>
      <c r="B14" s="26"/>
      <c r="C14" s="26"/>
      <c r="D14" s="26"/>
      <c r="E14" s="27"/>
      <c r="F14" s="28"/>
      <c r="G14" s="29"/>
      <c r="H14" s="30"/>
      <c r="I14" s="31" t="s">
        <v>11</v>
      </c>
    </row>
    <row r="15" spans="1:9" ht="15" x14ac:dyDescent="0.2">
      <c r="A15" s="32" t="s">
        <v>12</v>
      </c>
      <c r="B15" s="33"/>
      <c r="C15" s="33"/>
      <c r="D15" s="33"/>
      <c r="E15" s="33"/>
      <c r="F15" s="33"/>
      <c r="G15" s="34"/>
      <c r="H15" s="35" t="s">
        <v>13</v>
      </c>
      <c r="I15" s="36"/>
    </row>
    <row r="16" spans="1:9" ht="15" x14ac:dyDescent="0.2">
      <c r="A16" s="37" t="s">
        <v>14</v>
      </c>
      <c r="B16" s="38"/>
      <c r="C16" s="38"/>
      <c r="D16" s="39"/>
      <c r="E16" s="40" t="s">
        <v>2</v>
      </c>
      <c r="F16" s="39"/>
      <c r="G16" s="40"/>
      <c r="H16" s="41" t="s">
        <v>15</v>
      </c>
      <c r="I16" s="42"/>
    </row>
    <row r="17" spans="1:9" ht="15" x14ac:dyDescent="0.2">
      <c r="A17" s="37" t="s">
        <v>16</v>
      </c>
      <c r="B17" s="38"/>
      <c r="C17" s="38"/>
      <c r="D17" s="40"/>
      <c r="E17" s="43"/>
      <c r="F17" s="39"/>
      <c r="G17" s="44" t="s">
        <v>17</v>
      </c>
      <c r="H17" s="45" t="s">
        <v>18</v>
      </c>
      <c r="I17" s="46"/>
    </row>
    <row r="18" spans="1:9" ht="15" x14ac:dyDescent="0.2">
      <c r="A18" s="37" t="s">
        <v>19</v>
      </c>
      <c r="B18" s="38"/>
      <c r="C18" s="38"/>
      <c r="D18" s="40"/>
      <c r="E18" s="43"/>
      <c r="F18" s="39"/>
      <c r="G18" s="44" t="s">
        <v>20</v>
      </c>
      <c r="H18" s="45" t="s">
        <v>21</v>
      </c>
      <c r="I18" s="46"/>
    </row>
    <row r="19" spans="1:9" ht="15.75" thickBot="1" x14ac:dyDescent="0.25">
      <c r="A19" s="47" t="s">
        <v>22</v>
      </c>
      <c r="B19" s="48"/>
      <c r="C19" s="48"/>
      <c r="D19" s="49"/>
      <c r="E19" s="50"/>
      <c r="F19" s="49"/>
      <c r="G19" s="44" t="s">
        <v>23</v>
      </c>
      <c r="H19" s="51" t="s">
        <v>24</v>
      </c>
      <c r="I19" s="52"/>
    </row>
    <row r="20" spans="1:9" ht="14.25" thickTop="1" thickBot="1" x14ac:dyDescent="0.25">
      <c r="A20" s="53"/>
      <c r="B20" s="54"/>
      <c r="C20" s="54"/>
      <c r="D20" s="55"/>
      <c r="E20" s="56"/>
      <c r="F20" s="55"/>
      <c r="G20" s="55"/>
      <c r="H20" s="57"/>
      <c r="I20" s="57"/>
    </row>
    <row r="21" spans="1:9" ht="26.25" thickTop="1" x14ac:dyDescent="0.2">
      <c r="A21" s="58" t="s">
        <v>25</v>
      </c>
      <c r="B21" s="59" t="s">
        <v>26</v>
      </c>
      <c r="C21" s="59" t="s">
        <v>27</v>
      </c>
      <c r="D21" s="59" t="s">
        <v>28</v>
      </c>
      <c r="E21" s="60" t="s">
        <v>29</v>
      </c>
      <c r="F21" s="59" t="s">
        <v>30</v>
      </c>
      <c r="G21" s="59" t="s">
        <v>31</v>
      </c>
      <c r="H21" s="61" t="s">
        <v>32</v>
      </c>
      <c r="I21" s="62" t="s">
        <v>33</v>
      </c>
    </row>
    <row r="22" spans="1:9" ht="19.149999999999999" customHeight="1" x14ac:dyDescent="0.2">
      <c r="A22" s="63">
        <v>1</v>
      </c>
      <c r="B22" s="64">
        <v>95</v>
      </c>
      <c r="C22" s="65">
        <f>IF(ISBLANK($B22),"",VLOOKUP($B22,[1]список!$B$1:$G$530,2,0))</f>
        <v>10131543502</v>
      </c>
      <c r="D22" s="65" t="str">
        <f>IF(ISBLANK($B22),"",VLOOKUP($B22,[1]список!$B$1:$G$530,3,0))</f>
        <v>Солозобова Вероника</v>
      </c>
      <c r="E22" s="66">
        <f>IF(ISBLANK($B22),"",VLOOKUP($B22,[1]список!$B$1:$G$530,4,0))</f>
        <v>39647</v>
      </c>
      <c r="F22" s="66" t="str">
        <f>IF(ISBLANK($B22),"",VLOOKUP($B22,[1]список!$B$1:$H$530,5,0))</f>
        <v>МС</v>
      </c>
      <c r="G22" s="67" t="str">
        <f>IF(ISBLANK($B22),"",VLOOKUP($B22,[1]список!$B$1:$H$530,6,0))</f>
        <v>Москва</v>
      </c>
      <c r="H22" s="68" t="s">
        <v>34</v>
      </c>
      <c r="I22" s="69"/>
    </row>
    <row r="23" spans="1:9" ht="19.149999999999999" customHeight="1" x14ac:dyDescent="0.2">
      <c r="A23" s="63">
        <v>2</v>
      </c>
      <c r="B23" s="70">
        <v>32</v>
      </c>
      <c r="C23" s="65">
        <f>IF(ISBLANK($B23),"",VLOOKUP($B23,[1]список!$B$1:$G$530,2,0))</f>
        <v>10127613180</v>
      </c>
      <c r="D23" s="65" t="str">
        <f>IF(ISBLANK($B23),"",VLOOKUP($B23,[1]список!$B$1:$G$530,3,0))</f>
        <v>Першина Анастасия</v>
      </c>
      <c r="E23" s="66">
        <f>IF(ISBLANK($B23),"",VLOOKUP($B23,[1]список!$B$1:$G$530,4,0))</f>
        <v>39810</v>
      </c>
      <c r="F23" s="66" t="str">
        <f>IF(ISBLANK($B23),"",VLOOKUP($B23,[1]список!$B$1:$H$530,5,0))</f>
        <v>КМС</v>
      </c>
      <c r="G23" s="67" t="str">
        <f>IF(ISBLANK($B23),"",VLOOKUP($B23,[1]список!$B$1:$H$530,6,0))</f>
        <v>Санкт-Петербург</v>
      </c>
      <c r="H23" s="68" t="s">
        <v>35</v>
      </c>
      <c r="I23" s="69"/>
    </row>
    <row r="24" spans="1:9" ht="19.149999999999999" customHeight="1" x14ac:dyDescent="0.2">
      <c r="A24" s="63">
        <v>3</v>
      </c>
      <c r="B24" s="70">
        <v>77</v>
      </c>
      <c r="C24" s="65">
        <f>IF(ISBLANK($B24),"",VLOOKUP($B24,[1]список!$B$1:$G$530,2,0))</f>
        <v>10132789849</v>
      </c>
      <c r="D24" s="65" t="str">
        <f>IF(ISBLANK($B24),"",VLOOKUP($B24,[1]список!$B$1:$G$530,3,0))</f>
        <v>Лучина Виктория</v>
      </c>
      <c r="E24" s="66">
        <f>IF(ISBLANK($B24),"",VLOOKUP($B24,[1]список!$B$1:$G$530,4,0))</f>
        <v>39558</v>
      </c>
      <c r="F24" s="66" t="str">
        <f>IF(ISBLANK($B24),"",VLOOKUP($B24,[1]список!$B$1:$H$530,5,0))</f>
        <v>КМС</v>
      </c>
      <c r="G24" s="67" t="str">
        <f>IF(ISBLANK($B24),"",VLOOKUP($B24,[1]список!$B$1:$H$530,6,0))</f>
        <v>Тульская область</v>
      </c>
      <c r="H24" s="68" t="s">
        <v>35</v>
      </c>
      <c r="I24" s="69"/>
    </row>
    <row r="25" spans="1:9" ht="19.149999999999999" customHeight="1" x14ac:dyDescent="0.2">
      <c r="A25" s="63">
        <v>4</v>
      </c>
      <c r="B25" s="70">
        <v>96</v>
      </c>
      <c r="C25" s="65">
        <f>IF(ISBLANK($B25),"",VLOOKUP($B25,[1]список!$B$1:$G$530,2,0))</f>
        <v>10128419492</v>
      </c>
      <c r="D25" s="65" t="str">
        <f>IF(ISBLANK($B25),"",VLOOKUP($B25,[1]список!$B$1:$G$530,3,0))</f>
        <v>Студенникова Ярослава</v>
      </c>
      <c r="E25" s="66">
        <f>IF(ISBLANK($B25),"",VLOOKUP($B25,[1]список!$B$1:$G$530,4,0))</f>
        <v>39785</v>
      </c>
      <c r="F25" s="66" t="str">
        <f>IF(ISBLANK($B25),"",VLOOKUP($B25,[1]список!$B$1:$H$530,5,0))</f>
        <v>МС</v>
      </c>
      <c r="G25" s="67" t="str">
        <f>IF(ISBLANK($B25),"",VLOOKUP($B25,[1]список!$B$1:$H$530,6,0))</f>
        <v>Москва</v>
      </c>
      <c r="H25" s="68" t="s">
        <v>35</v>
      </c>
      <c r="I25" s="69"/>
    </row>
    <row r="26" spans="1:9" ht="19.149999999999999" customHeight="1" x14ac:dyDescent="0.2">
      <c r="A26" s="63">
        <v>5</v>
      </c>
      <c r="B26" s="70">
        <v>80</v>
      </c>
      <c r="C26" s="65">
        <f>IF(ISBLANK($B26),"",VLOOKUP($B26,[1]список!$B$1:$G$530,2,0))</f>
        <v>10142335255</v>
      </c>
      <c r="D26" s="65" t="str">
        <f>IF(ISBLANK($B26),"",VLOOKUP($B26,[1]список!$B$1:$G$530,3,0))</f>
        <v>Гвоздева Диана</v>
      </c>
      <c r="E26" s="66">
        <f>IF(ISBLANK($B26),"",VLOOKUP($B26,[1]список!$B$1:$G$530,4,0))</f>
        <v>39650</v>
      </c>
      <c r="F26" s="66" t="str">
        <f>IF(ISBLANK($B26),"",VLOOKUP($B26,[1]список!$B$1:$H$530,5,0))</f>
        <v>КМС</v>
      </c>
      <c r="G26" s="67" t="str">
        <f>IF(ISBLANK($B26),"",VLOOKUP($B26,[1]список!$B$1:$H$530,6,0))</f>
        <v>Тульская область</v>
      </c>
      <c r="H26" s="68" t="s">
        <v>35</v>
      </c>
      <c r="I26" s="69"/>
    </row>
    <row r="27" spans="1:9" ht="19.149999999999999" customHeight="1" x14ac:dyDescent="0.2">
      <c r="A27" s="63">
        <v>6</v>
      </c>
      <c r="B27" s="70">
        <v>38</v>
      </c>
      <c r="C27" s="65">
        <f>IF(ISBLANK($B27),"",VLOOKUP($B27,[1]список!$B$1:$G$530,2,0))</f>
        <v>10144646380</v>
      </c>
      <c r="D27" s="65" t="str">
        <f>IF(ISBLANK($B27),"",VLOOKUP($B27,[1]список!$B$1:$G$530,3,0))</f>
        <v>Авдеева Мария</v>
      </c>
      <c r="E27" s="66">
        <f>IF(ISBLANK($B27),"",VLOOKUP($B27,[1]список!$B$1:$G$530,4,0))</f>
        <v>40348</v>
      </c>
      <c r="F27" s="66" t="str">
        <f>IF(ISBLANK($B27),"",VLOOKUP($B27,[1]список!$B$1:$H$530,5,0))</f>
        <v>КМС</v>
      </c>
      <c r="G27" s="67" t="str">
        <f>IF(ISBLANK($B27),"",VLOOKUP($B27,[1]список!$B$1:$H$530,6,0))</f>
        <v>Санкт-Петербург</v>
      </c>
      <c r="H27" s="68" t="s">
        <v>35</v>
      </c>
      <c r="I27" s="69"/>
    </row>
    <row r="28" spans="1:9" ht="19.149999999999999" customHeight="1" x14ac:dyDescent="0.2">
      <c r="A28" s="63">
        <v>7</v>
      </c>
      <c r="B28" s="70">
        <v>78</v>
      </c>
      <c r="C28" s="65">
        <f>IF(ISBLANK($B28),"",VLOOKUP($B28,[1]список!$B$1:$G$530,2,0))</f>
        <v>10132790051</v>
      </c>
      <c r="D28" s="65" t="str">
        <f>IF(ISBLANK($B28),"",VLOOKUP($B28,[1]список!$B$1:$G$530,3,0))</f>
        <v>Дроздова Ольга</v>
      </c>
      <c r="E28" s="66">
        <f>IF(ISBLANK($B28),"",VLOOKUP($B28,[1]список!$B$1:$G$530,4,0))</f>
        <v>39616</v>
      </c>
      <c r="F28" s="66" t="str">
        <f>IF(ISBLANK($B28),"",VLOOKUP($B28,[1]список!$B$1:$H$530,5,0))</f>
        <v>КМС</v>
      </c>
      <c r="G28" s="67" t="str">
        <f>IF(ISBLANK($B28),"",VLOOKUP($B28,[1]список!$B$1:$H$530,6,0))</f>
        <v>Тульская область</v>
      </c>
      <c r="H28" s="68" t="s">
        <v>35</v>
      </c>
      <c r="I28" s="69"/>
    </row>
    <row r="29" spans="1:9" ht="19.149999999999999" customHeight="1" x14ac:dyDescent="0.2">
      <c r="A29" s="63">
        <v>8</v>
      </c>
      <c r="B29" s="70">
        <v>83</v>
      </c>
      <c r="C29" s="65">
        <f>IF(ISBLANK($B29),"",VLOOKUP($B29,[1]список!$B$1:$G$530,2,0))</f>
        <v>10137919432</v>
      </c>
      <c r="D29" s="65" t="str">
        <f>IF(ISBLANK($B29),"",VLOOKUP($B29,[1]список!$B$1:$G$530,3,0))</f>
        <v>Ермолова Мария</v>
      </c>
      <c r="E29" s="66">
        <f>IF(ISBLANK($B29),"",VLOOKUP($B29,[1]список!$B$1:$G$530,4,0))</f>
        <v>39688</v>
      </c>
      <c r="F29" s="66" t="str">
        <f>IF(ISBLANK($B29),"",VLOOKUP($B29,[1]список!$B$1:$H$530,5,0))</f>
        <v>КМС</v>
      </c>
      <c r="G29" s="67" t="str">
        <f>IF(ISBLANK($B29),"",VLOOKUP($B29,[1]список!$B$1:$H$530,6,0))</f>
        <v>Тульская область</v>
      </c>
      <c r="H29" s="68" t="s">
        <v>35</v>
      </c>
      <c r="I29" s="69"/>
    </row>
    <row r="30" spans="1:9" ht="19.149999999999999" customHeight="1" x14ac:dyDescent="0.2">
      <c r="A30" s="63">
        <v>9</v>
      </c>
      <c r="B30" s="70">
        <v>97</v>
      </c>
      <c r="C30" s="65">
        <f>IF(ISBLANK($B30),"",VLOOKUP($B30,[1]список!$B$1:$G$530,2,0))</f>
        <v>10137270643</v>
      </c>
      <c r="D30" s="65" t="str">
        <f>IF(ISBLANK($B30),"",VLOOKUP($B30,[1]список!$B$1:$G$530,3,0))</f>
        <v>Алексеева Васса</v>
      </c>
      <c r="E30" s="66">
        <f>IF(ISBLANK($B30),"",VLOOKUP($B30,[1]список!$B$1:$G$530,4,0))</f>
        <v>39897</v>
      </c>
      <c r="F30" s="66" t="str">
        <f>IF(ISBLANK($B30),"",VLOOKUP($B30,[1]список!$B$1:$H$530,5,0))</f>
        <v>КМС</v>
      </c>
      <c r="G30" s="67" t="str">
        <f>IF(ISBLANK($B30),"",VLOOKUP($B30,[1]список!$B$1:$H$530,6,0))</f>
        <v>Москва</v>
      </c>
      <c r="H30" s="68"/>
      <c r="I30" s="69"/>
    </row>
    <row r="31" spans="1:9" ht="19.149999999999999" customHeight="1" x14ac:dyDescent="0.2">
      <c r="A31" s="63">
        <v>10</v>
      </c>
      <c r="B31" s="70">
        <v>69</v>
      </c>
      <c r="C31" s="65">
        <f>IF(ISBLANK($B31),"",VLOOKUP($B31,[1]список!$B$1:$G$530,2,0))</f>
        <v>10132012435</v>
      </c>
      <c r="D31" s="65" t="str">
        <f>IF(ISBLANK($B31),"",VLOOKUP($B31,[1]список!$B$1:$G$530,3,0))</f>
        <v>Лосева Анфиса</v>
      </c>
      <c r="E31" s="66">
        <f>IF(ISBLANK($B31),"",VLOOKUP($B31,[1]список!$B$1:$G$530,4,0))</f>
        <v>39524</v>
      </c>
      <c r="F31" s="66" t="str">
        <f>IF(ISBLANK($B31),"",VLOOKUP($B31,[1]список!$B$1:$H$530,5,0))</f>
        <v>КМС</v>
      </c>
      <c r="G31" s="67" t="str">
        <f>IF(ISBLANK($B31),"",VLOOKUP($B31,[1]список!$B$1:$H$530,6,0))</f>
        <v>Санкт-Петербург</v>
      </c>
      <c r="H31" s="68"/>
      <c r="I31" s="69"/>
    </row>
    <row r="32" spans="1:9" ht="19.149999999999999" customHeight="1" x14ac:dyDescent="0.2">
      <c r="A32" s="63">
        <v>11</v>
      </c>
      <c r="B32" s="70">
        <v>67</v>
      </c>
      <c r="C32" s="65">
        <f>IF(ISBLANK($B32),"",VLOOKUP($B32,[1]список!$B$1:$G$530,2,0))</f>
        <v>10144647390</v>
      </c>
      <c r="D32" s="65" t="str">
        <f>IF(ISBLANK($B32),"",VLOOKUP($B32,[1]список!$B$1:$G$530,3,0))</f>
        <v>Рулева Анастасия</v>
      </c>
      <c r="E32" s="66">
        <f>IF(ISBLANK($B32),"",VLOOKUP($B32,[1]список!$B$1:$G$530,4,0))</f>
        <v>39954</v>
      </c>
      <c r="F32" s="66" t="str">
        <f>IF(ISBLANK($B32),"",VLOOKUP($B32,[1]список!$B$1:$H$530,5,0))</f>
        <v>1 СР</v>
      </c>
      <c r="G32" s="67" t="str">
        <f>IF(ISBLANK($B32),"",VLOOKUP($B32,[1]список!$B$1:$H$530,6,0))</f>
        <v>Санкт-Петербург</v>
      </c>
      <c r="H32" s="68"/>
      <c r="I32" s="69"/>
    </row>
    <row r="33" spans="1:9" ht="19.149999999999999" customHeight="1" x14ac:dyDescent="0.2">
      <c r="A33" s="63">
        <v>12</v>
      </c>
      <c r="B33" s="70">
        <v>94</v>
      </c>
      <c r="C33" s="65">
        <f>IF(ISBLANK($B33),"",VLOOKUP($B33,[1]список!$B$1:$G$530,2,0))</f>
        <v>10112463400</v>
      </c>
      <c r="D33" s="65" t="str">
        <f>IF(ISBLANK($B33),"",VLOOKUP($B33,[1]список!$B$1:$G$530,3,0))</f>
        <v>Сашенкова Александра</v>
      </c>
      <c r="E33" s="66">
        <f>IF(ISBLANK($B33),"",VLOOKUP($B33,[1]список!$B$1:$G$530,4,0))</f>
        <v>39458</v>
      </c>
      <c r="F33" s="66" t="str">
        <f>IF(ISBLANK($B33),"",VLOOKUP($B33,[1]список!$B$1:$H$530,5,0))</f>
        <v>КМС</v>
      </c>
      <c r="G33" s="67" t="str">
        <f>IF(ISBLANK($B33),"",VLOOKUP($B33,[1]список!$B$1:$H$530,6,0))</f>
        <v>Москва</v>
      </c>
      <c r="H33" s="68"/>
      <c r="I33" s="69"/>
    </row>
    <row r="34" spans="1:9" ht="19.149999999999999" customHeight="1" x14ac:dyDescent="0.2">
      <c r="A34" s="63">
        <v>13</v>
      </c>
      <c r="B34" s="70">
        <v>42</v>
      </c>
      <c r="C34" s="65">
        <f>IF(ISBLANK($B34),"",VLOOKUP($B34,[1]список!$B$1:$G$530,2,0))</f>
        <v>10132679614</v>
      </c>
      <c r="D34" s="65" t="str">
        <f>IF(ISBLANK($B34),"",VLOOKUP($B34,[1]список!$B$1:$G$530,3,0))</f>
        <v>Шайкина Вероника</v>
      </c>
      <c r="E34" s="66">
        <f>IF(ISBLANK($B34),"",VLOOKUP($B34,[1]список!$B$1:$G$530,4,0))</f>
        <v>40357</v>
      </c>
      <c r="F34" s="66" t="str">
        <f>IF(ISBLANK($B34),"",VLOOKUP($B34,[1]список!$B$1:$H$530,5,0))</f>
        <v>1 СР</v>
      </c>
      <c r="G34" s="67" t="str">
        <f>IF(ISBLANK($B34),"",VLOOKUP($B34,[1]список!$B$1:$H$530,6,0))</f>
        <v>Санкт-Петербург</v>
      </c>
      <c r="H34" s="68"/>
      <c r="I34" s="69"/>
    </row>
    <row r="35" spans="1:9" ht="19.149999999999999" customHeight="1" x14ac:dyDescent="0.2">
      <c r="A35" s="63">
        <v>13</v>
      </c>
      <c r="B35" s="70">
        <v>89</v>
      </c>
      <c r="C35" s="65">
        <f>IF(ISBLANK($B35),"",VLOOKUP($B35,[1]список!$B$1:$G$530,2,0))</f>
        <v>10142531275</v>
      </c>
      <c r="D35" s="65" t="str">
        <f>IF(ISBLANK($B35),"",VLOOKUP($B35,[1]список!$B$1:$G$530,3,0))</f>
        <v>Линцова Ева</v>
      </c>
      <c r="E35" s="66">
        <f>IF(ISBLANK($B35),"",VLOOKUP($B35,[1]список!$B$1:$G$530,4,0))</f>
        <v>40175</v>
      </c>
      <c r="F35" s="66" t="str">
        <f>IF(ISBLANK($B35),"",VLOOKUP($B35,[1]список!$B$1:$H$530,5,0))</f>
        <v>КМС</v>
      </c>
      <c r="G35" s="67" t="str">
        <f>IF(ISBLANK($B35),"",VLOOKUP($B35,[1]список!$B$1:$H$530,6,0))</f>
        <v>Тульская область</v>
      </c>
      <c r="H35" s="68"/>
      <c r="I35" s="69"/>
    </row>
    <row r="36" spans="1:9" ht="19.149999999999999" customHeight="1" x14ac:dyDescent="0.2">
      <c r="A36" s="63">
        <v>15</v>
      </c>
      <c r="B36" s="70">
        <v>92</v>
      </c>
      <c r="C36" s="65">
        <f>IF(ISBLANK($B36),"",VLOOKUP($B36,[1]список!$B$1:$G$530,2,0))</f>
        <v>10142594933</v>
      </c>
      <c r="D36" s="65" t="str">
        <f>IF(ISBLANK($B36),"",VLOOKUP($B36,[1]список!$B$1:$G$530,3,0))</f>
        <v>Богнат Александра</v>
      </c>
      <c r="E36" s="66">
        <f>IF(ISBLANK($B36),"",VLOOKUP($B36,[1]список!$B$1:$G$530,4,0))</f>
        <v>39863</v>
      </c>
      <c r="F36" s="66" t="str">
        <f>IF(ISBLANK($B36),"",VLOOKUP($B36,[1]список!$B$1:$H$530,5,0))</f>
        <v>КМС</v>
      </c>
      <c r="G36" s="67" t="str">
        <f>IF(ISBLANK($B36),"",VLOOKUP($B36,[1]список!$B$1:$H$530,6,0))</f>
        <v>Тульская область</v>
      </c>
      <c r="H36" s="68"/>
      <c r="I36" s="69"/>
    </row>
    <row r="37" spans="1:9" ht="19.149999999999999" customHeight="1" x14ac:dyDescent="0.2">
      <c r="A37" s="63">
        <v>15</v>
      </c>
      <c r="B37" s="70">
        <v>43</v>
      </c>
      <c r="C37" s="65">
        <f>IF(ISBLANK($B37),"",VLOOKUP($B37,[1]список!$B$1:$G$530,2,0))</f>
        <v>10140508120</v>
      </c>
      <c r="D37" s="65" t="str">
        <f>IF(ISBLANK($B37),"",VLOOKUP($B37,[1]список!$B$1:$G$530,3,0))</f>
        <v>Волобуева Валерия</v>
      </c>
      <c r="E37" s="66">
        <f>IF(ISBLANK($B37),"",VLOOKUP($B37,[1]список!$B$1:$G$530,4,0))</f>
        <v>40294</v>
      </c>
      <c r="F37" s="66" t="str">
        <f>IF(ISBLANK($B37),"",VLOOKUP($B37,[1]список!$B$1:$H$530,5,0))</f>
        <v>1 СР</v>
      </c>
      <c r="G37" s="67" t="str">
        <f>IF(ISBLANK($B37),"",VLOOKUP($B37,[1]список!$B$1:$H$530,6,0))</f>
        <v>Санкт-Петербург</v>
      </c>
      <c r="H37" s="68"/>
      <c r="I37" s="69"/>
    </row>
    <row r="38" spans="1:9" ht="19.149999999999999" customHeight="1" x14ac:dyDescent="0.2">
      <c r="A38" s="63">
        <v>17</v>
      </c>
      <c r="B38" s="70">
        <v>68</v>
      </c>
      <c r="C38" s="65">
        <f>IF(ISBLANK($B38),"",VLOOKUP($B38,[1]список!$B$1:$G$530,2,0))</f>
        <v>10133870892</v>
      </c>
      <c r="D38" s="65" t="str">
        <f>IF(ISBLANK($B38),"",VLOOKUP($B38,[1]список!$B$1:$G$530,3,0))</f>
        <v>Решетникова Вероника</v>
      </c>
      <c r="E38" s="66">
        <f>IF(ISBLANK($B38),"",VLOOKUP($B38,[1]список!$B$1:$G$530,4,0))</f>
        <v>39912</v>
      </c>
      <c r="F38" s="66" t="str">
        <f>IF(ISBLANK($B38),"",VLOOKUP($B38,[1]список!$B$1:$H$530,5,0))</f>
        <v>1 СР</v>
      </c>
      <c r="G38" s="67" t="str">
        <f>IF(ISBLANK($B38),"",VLOOKUP($B38,[1]список!$B$1:$H$530,6,0))</f>
        <v>Санкт-Петербург</v>
      </c>
      <c r="H38" s="68"/>
      <c r="I38" s="69"/>
    </row>
    <row r="39" spans="1:9" ht="19.149999999999999" customHeight="1" x14ac:dyDescent="0.2">
      <c r="A39" s="63">
        <v>17</v>
      </c>
      <c r="B39" s="70">
        <v>85</v>
      </c>
      <c r="C39" s="65">
        <f>IF(ISBLANK($B39),"",VLOOKUP($B39,[1]список!$B$1:$G$530,2,0))</f>
        <v>10144070141</v>
      </c>
      <c r="D39" s="65" t="str">
        <f>IF(ISBLANK($B39),"",VLOOKUP($B39,[1]список!$B$1:$G$530,3,0))</f>
        <v>Анискина Полина</v>
      </c>
      <c r="E39" s="66">
        <f>IF(ISBLANK($B39),"",VLOOKUP($B39,[1]список!$B$1:$G$530,4,0))</f>
        <v>40067</v>
      </c>
      <c r="F39" s="66" t="str">
        <f>IF(ISBLANK($B39),"",VLOOKUP($B39,[1]список!$B$1:$H$530,5,0))</f>
        <v>1 СР</v>
      </c>
      <c r="G39" s="67" t="str">
        <f>IF(ISBLANK($B39),"",VLOOKUP($B39,[1]список!$B$1:$H$530,6,0))</f>
        <v>Тульская область</v>
      </c>
      <c r="H39" s="68"/>
      <c r="I39" s="69"/>
    </row>
    <row r="40" spans="1:9" ht="19.149999999999999" customHeight="1" thickBot="1" x14ac:dyDescent="0.25">
      <c r="A40" s="63">
        <v>19</v>
      </c>
      <c r="B40" s="70">
        <v>110</v>
      </c>
      <c r="C40" s="65">
        <f>IF(ISBLANK($B40),"",VLOOKUP($B40,[1]список!$B$1:$G$530,2,0))</f>
        <v>10142531073</v>
      </c>
      <c r="D40" s="65" t="str">
        <f>IF(ISBLANK($B40),"",VLOOKUP($B40,[1]список!$B$1:$G$530,3,0))</f>
        <v>Горелова Валерия</v>
      </c>
      <c r="E40" s="66">
        <f>IF(ISBLANK($B40),"",VLOOKUP($B40,[1]список!$B$1:$G$530,4,0))</f>
        <v>40447</v>
      </c>
      <c r="F40" s="66" t="str">
        <f>IF(ISBLANK($B40),"",VLOOKUP($B40,[1]список!$B$1:$H$530,5,0))</f>
        <v>КМС</v>
      </c>
      <c r="G40" s="67" t="str">
        <f>IF(ISBLANK($B40),"",VLOOKUP($B40,[1]список!$B$1:$H$530,6,0))</f>
        <v>Тульская область</v>
      </c>
      <c r="H40" s="68"/>
      <c r="I40" s="69"/>
    </row>
    <row r="41" spans="1:9" ht="19.149999999999999" hidden="1" customHeight="1" x14ac:dyDescent="0.2">
      <c r="A41" s="71"/>
      <c r="B41" s="72"/>
      <c r="C41" s="72"/>
      <c r="D41" s="73"/>
      <c r="E41" s="72"/>
      <c r="F41" s="72"/>
      <c r="G41" s="74"/>
      <c r="H41" s="68"/>
      <c r="I41" s="69"/>
    </row>
    <row r="42" spans="1:9" ht="19.149999999999999" hidden="1" customHeight="1" x14ac:dyDescent="0.2">
      <c r="A42" s="71"/>
      <c r="B42" s="72"/>
      <c r="C42" s="72"/>
      <c r="D42" s="73"/>
      <c r="E42" s="72"/>
      <c r="F42" s="72"/>
      <c r="G42" s="74"/>
      <c r="H42" s="68"/>
      <c r="I42" s="69"/>
    </row>
    <row r="43" spans="1:9" ht="19.149999999999999" hidden="1" customHeight="1" x14ac:dyDescent="0.2">
      <c r="A43" s="71"/>
      <c r="B43" s="72"/>
      <c r="C43" s="72"/>
      <c r="D43" s="73"/>
      <c r="E43" s="72"/>
      <c r="F43" s="72"/>
      <c r="G43" s="74"/>
      <c r="H43" s="68"/>
      <c r="I43" s="69"/>
    </row>
    <row r="44" spans="1:9" ht="19.149999999999999" hidden="1" customHeight="1" x14ac:dyDescent="0.2">
      <c r="A44" s="71"/>
      <c r="B44" s="72"/>
      <c r="C44" s="72"/>
      <c r="D44" s="73"/>
      <c r="E44" s="72"/>
      <c r="F44" s="72"/>
      <c r="G44" s="74"/>
      <c r="H44" s="68"/>
      <c r="I44" s="75"/>
    </row>
    <row r="45" spans="1:9" ht="19.149999999999999" hidden="1" customHeight="1" x14ac:dyDescent="0.2">
      <c r="A45" s="71"/>
      <c r="B45" s="72"/>
      <c r="C45" s="72"/>
      <c r="D45" s="73"/>
      <c r="E45" s="72"/>
      <c r="F45" s="72"/>
      <c r="G45" s="74"/>
      <c r="H45" s="68"/>
      <c r="I45" s="75"/>
    </row>
    <row r="46" spans="1:9" ht="19.149999999999999" hidden="1" customHeight="1" x14ac:dyDescent="0.2">
      <c r="A46" s="71"/>
      <c r="B46" s="72"/>
      <c r="C46" s="72"/>
      <c r="D46" s="73"/>
      <c r="E46" s="72"/>
      <c r="F46" s="72"/>
      <c r="G46" s="74"/>
      <c r="H46" s="68"/>
      <c r="I46" s="75"/>
    </row>
    <row r="47" spans="1:9" ht="18.75" hidden="1" customHeight="1" x14ac:dyDescent="0.2">
      <c r="A47" s="76"/>
      <c r="B47" s="72"/>
      <c r="C47" s="72"/>
      <c r="D47" s="73"/>
      <c r="E47" s="72"/>
      <c r="F47" s="72"/>
      <c r="G47" s="74"/>
      <c r="H47" s="68"/>
      <c r="I47" s="77"/>
    </row>
    <row r="48" spans="1:9" ht="17.25" thickTop="1" thickBot="1" x14ac:dyDescent="0.25">
      <c r="A48" s="78"/>
      <c r="B48" s="79"/>
      <c r="C48" s="79"/>
      <c r="D48" s="80"/>
      <c r="E48" s="81"/>
      <c r="F48" s="82"/>
      <c r="G48" s="83"/>
      <c r="H48" s="84"/>
      <c r="I48" s="85"/>
    </row>
    <row r="49" spans="1:9" ht="15.75" thickTop="1" x14ac:dyDescent="0.2">
      <c r="A49" s="86" t="s">
        <v>36</v>
      </c>
      <c r="B49" s="87"/>
      <c r="C49" s="87"/>
      <c r="D49" s="87"/>
      <c r="E49" s="88"/>
      <c r="F49" s="87" t="s">
        <v>37</v>
      </c>
      <c r="G49" s="87"/>
      <c r="H49" s="87"/>
      <c r="I49" s="89"/>
    </row>
    <row r="50" spans="1:9" x14ac:dyDescent="0.2">
      <c r="A50" s="90" t="s">
        <v>38</v>
      </c>
      <c r="B50" s="90"/>
      <c r="C50" s="91"/>
      <c r="D50" s="90"/>
      <c r="E50" s="92" t="s">
        <v>39</v>
      </c>
      <c r="F50" s="92"/>
      <c r="G50" s="72">
        <v>3</v>
      </c>
      <c r="H50" s="93" t="s">
        <v>40</v>
      </c>
      <c r="I50" s="72">
        <f>COUNTIF(F22:F57,"ЗМС")</f>
        <v>0</v>
      </c>
    </row>
    <row r="51" spans="1:9" x14ac:dyDescent="0.2">
      <c r="A51" s="73" t="s">
        <v>41</v>
      </c>
      <c r="B51" s="90"/>
      <c r="C51" s="94"/>
      <c r="D51" s="90"/>
      <c r="E51" s="95" t="s">
        <v>42</v>
      </c>
      <c r="F51" s="95"/>
      <c r="G51" s="72">
        <v>19</v>
      </c>
      <c r="H51" s="93" t="s">
        <v>43</v>
      </c>
      <c r="I51" s="72">
        <f>COUNTIF(F22:F57,"МСМК")</f>
        <v>0</v>
      </c>
    </row>
    <row r="52" spans="1:9" x14ac:dyDescent="0.2">
      <c r="A52" s="90" t="s">
        <v>44</v>
      </c>
      <c r="B52" s="90"/>
      <c r="C52" s="73"/>
      <c r="D52" s="90"/>
      <c r="E52" s="95" t="s">
        <v>45</v>
      </c>
      <c r="F52" s="95"/>
      <c r="G52" s="72">
        <v>19</v>
      </c>
      <c r="H52" s="93" t="s">
        <v>46</v>
      </c>
      <c r="I52" s="72">
        <f>COUNTIF(F22:F57,"МС")</f>
        <v>2</v>
      </c>
    </row>
    <row r="53" spans="1:9" x14ac:dyDescent="0.2">
      <c r="A53" s="90"/>
      <c r="B53" s="90"/>
      <c r="C53" s="73"/>
      <c r="D53" s="90"/>
      <c r="E53" s="95" t="s">
        <v>47</v>
      </c>
      <c r="F53" s="95"/>
      <c r="G53" s="72">
        <v>19</v>
      </c>
      <c r="H53" s="93" t="s">
        <v>34</v>
      </c>
      <c r="I53" s="72">
        <f>COUNTIF(F22:F57,"КМС")</f>
        <v>12</v>
      </c>
    </row>
    <row r="54" spans="1:9" x14ac:dyDescent="0.2">
      <c r="A54" s="90"/>
      <c r="B54" s="90"/>
      <c r="C54" s="73"/>
      <c r="D54" s="90"/>
      <c r="E54" s="95" t="s">
        <v>48</v>
      </c>
      <c r="F54" s="95"/>
      <c r="G54" s="72">
        <f>COUNTIF(A20:A55,"НС")</f>
        <v>0</v>
      </c>
      <c r="H54" s="93" t="s">
        <v>35</v>
      </c>
      <c r="I54" s="72">
        <f>COUNTIF(F22:F57,"1 СР")</f>
        <v>5</v>
      </c>
    </row>
    <row r="55" spans="1:9" x14ac:dyDescent="0.2">
      <c r="A55" s="90"/>
      <c r="B55" s="90"/>
      <c r="C55" s="90"/>
      <c r="D55" s="90"/>
      <c r="E55" s="95" t="s">
        <v>49</v>
      </c>
      <c r="F55" s="95"/>
      <c r="G55" s="72">
        <f>COUNTIF(A21:A56,"НС")</f>
        <v>0</v>
      </c>
      <c r="H55" s="96" t="s">
        <v>50</v>
      </c>
      <c r="I55" s="72">
        <f>COUNTIF(F22:F57,"2 СР")</f>
        <v>0</v>
      </c>
    </row>
    <row r="56" spans="1:9" x14ac:dyDescent="0.2">
      <c r="A56" s="90"/>
      <c r="B56" s="90"/>
      <c r="C56" s="90"/>
      <c r="D56" s="90"/>
      <c r="E56" s="95" t="s">
        <v>51</v>
      </c>
      <c r="F56" s="95"/>
      <c r="G56" s="72">
        <f>COUNTIF(A22:A57,"НС")</f>
        <v>0</v>
      </c>
      <c r="H56" s="96" t="s">
        <v>52</v>
      </c>
      <c r="I56" s="72">
        <f>COUNTIF(F22:F57,"3 СР")</f>
        <v>0</v>
      </c>
    </row>
    <row r="57" spans="1:9" x14ac:dyDescent="0.2">
      <c r="A57" s="97" t="s">
        <v>53</v>
      </c>
      <c r="B57" s="98"/>
      <c r="C57" s="98"/>
      <c r="D57" s="98" t="s">
        <v>54</v>
      </c>
      <c r="E57" s="98"/>
      <c r="F57" s="98" t="s">
        <v>55</v>
      </c>
      <c r="G57" s="98"/>
      <c r="H57" s="99" t="s">
        <v>56</v>
      </c>
      <c r="I57" s="100"/>
    </row>
    <row r="58" spans="1:9" x14ac:dyDescent="0.2">
      <c r="A58" s="101"/>
      <c r="B58" s="3"/>
      <c r="C58" s="3"/>
      <c r="D58" s="3"/>
      <c r="E58" s="3"/>
      <c r="F58" s="3"/>
      <c r="G58" s="3"/>
      <c r="H58" s="3"/>
      <c r="I58" s="102"/>
    </row>
    <row r="59" spans="1:9" x14ac:dyDescent="0.2">
      <c r="A59" s="103"/>
      <c r="B59" s="104"/>
      <c r="C59" s="104"/>
      <c r="D59" s="104"/>
      <c r="E59" s="105"/>
      <c r="F59" s="104"/>
      <c r="G59" s="104"/>
      <c r="H59" s="106"/>
      <c r="I59" s="107"/>
    </row>
    <row r="60" spans="1:9" x14ac:dyDescent="0.2">
      <c r="A60" s="103"/>
      <c r="B60" s="104"/>
      <c r="C60" s="104"/>
      <c r="D60" s="104"/>
      <c r="E60" s="105"/>
      <c r="F60" s="104"/>
      <c r="G60" s="104"/>
      <c r="H60" s="106"/>
      <c r="I60" s="107"/>
    </row>
    <row r="61" spans="1:9" x14ac:dyDescent="0.2">
      <c r="A61" s="103"/>
      <c r="B61" s="104"/>
      <c r="C61" s="104"/>
      <c r="D61" s="104"/>
      <c r="E61" s="105"/>
      <c r="F61" s="104"/>
      <c r="G61" s="104"/>
      <c r="H61" s="106"/>
      <c r="I61" s="107"/>
    </row>
    <row r="62" spans="1:9" x14ac:dyDescent="0.2">
      <c r="A62" s="103"/>
      <c r="B62" s="104"/>
      <c r="C62" s="104"/>
      <c r="D62" s="104"/>
      <c r="E62" s="105"/>
      <c r="F62" s="104"/>
      <c r="G62" s="104"/>
      <c r="H62" s="106"/>
      <c r="I62" s="107"/>
    </row>
    <row r="63" spans="1:9" ht="13.5" thickBot="1" x14ac:dyDescent="0.25">
      <c r="A63" s="108" t="s">
        <v>2</v>
      </c>
      <c r="B63" s="109"/>
      <c r="C63" s="109"/>
      <c r="D63" s="110" t="str">
        <f>G17</f>
        <v xml:space="preserve">Валова А.С. (ВК, г. САНКТ -ПЕТЕРБУРГ) </v>
      </c>
      <c r="E63" s="110"/>
      <c r="F63" s="110" t="str">
        <f>G18</f>
        <v xml:space="preserve">Михайлова И.Н. (ВК, г. САНКТ -ПЕТЕРБУРГ) </v>
      </c>
      <c r="G63" s="110"/>
      <c r="H63" s="111" t="str">
        <f>G19</f>
        <v xml:space="preserve">Соловьев Г.Н. (ВК, г. САНКТ- ПЕТЕРБУРГ) </v>
      </c>
      <c r="I63" s="112"/>
    </row>
    <row r="64" spans="1:9" ht="13.5" thickTop="1" x14ac:dyDescent="0.2"/>
  </sheetData>
  <mergeCells count="38">
    <mergeCell ref="H57:I57"/>
    <mergeCell ref="A58:E58"/>
    <mergeCell ref="F58:I58"/>
    <mergeCell ref="A63:C63"/>
    <mergeCell ref="D63:E63"/>
    <mergeCell ref="F63:G63"/>
    <mergeCell ref="H63:I63"/>
    <mergeCell ref="E53:F53"/>
    <mergeCell ref="E54:F54"/>
    <mergeCell ref="E55:F55"/>
    <mergeCell ref="E56:F56"/>
    <mergeCell ref="A57:C57"/>
    <mergeCell ref="D57:E57"/>
    <mergeCell ref="F57:G57"/>
    <mergeCell ref="H18:I18"/>
    <mergeCell ref="A49:D49"/>
    <mergeCell ref="F49:I49"/>
    <mergeCell ref="E50:F50"/>
    <mergeCell ref="E51:F51"/>
    <mergeCell ref="E52:F52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E53:E56">
    <cfRule type="duplicateValues" dxfId="0" priority="1"/>
  </conditionalFormatting>
  <pageMargins left="0.31496062992125984" right="0" top="0.43307086614173229" bottom="0.19685039370078741" header="0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кейрин дев итог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2024-10-17T12:16:21Z</dcterms:created>
  <dcterms:modified xsi:type="dcterms:W3CDTF">2024-10-17T12:16:40Z</dcterms:modified>
</cp:coreProperties>
</file>